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1840" windowHeight="13080" activeTab="11"/>
  </bookViews>
  <sheets>
    <sheet name="M1" sheetId="1" r:id="rId1"/>
    <sheet name="M2" sheetId="2" r:id="rId2"/>
    <sheet name="M3" sheetId="12" r:id="rId3"/>
    <sheet name="M4" sheetId="11" r:id="rId4"/>
    <sheet name="M5" sheetId="10" r:id="rId5"/>
    <sheet name="M6" sheetId="9" r:id="rId6"/>
    <sheet name="M7" sheetId="8" r:id="rId7"/>
    <sheet name="M8" sheetId="7" r:id="rId8"/>
    <sheet name="M9" sheetId="6" r:id="rId9"/>
    <sheet name="M10" sheetId="5" r:id="rId10"/>
    <sheet name="M11" sheetId="4" r:id="rId11"/>
    <sheet name="M12" sheetId="3" r:id="rId1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2" l="1"/>
  <c r="E41" i="2"/>
  <c r="C8" i="6" l="1"/>
  <c r="C9" i="6" s="1"/>
  <c r="E37" i="10" l="1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C8" i="9" l="1"/>
  <c r="C8" i="10" l="1"/>
  <c r="E36" i="2" l="1"/>
  <c r="E35" i="2"/>
  <c r="E42" i="5" l="1"/>
  <c r="E41" i="4"/>
  <c r="C8" i="3" l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10" i="6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9" i="9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9" i="10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E37" i="6" l="1"/>
  <c r="E41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9" i="6" l="1"/>
  <c r="E42" i="6"/>
  <c r="E38" i="7"/>
  <c r="E16" i="8" l="1"/>
  <c r="E36" i="9"/>
  <c r="E28" i="11" l="1"/>
  <c r="E16" i="11"/>
  <c r="E12" i="11"/>
  <c r="E36" i="7" l="1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42" i="7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7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4" i="3"/>
  <c r="E35" i="3"/>
  <c r="E36" i="3"/>
  <c r="E37" i="3"/>
  <c r="E32" i="3"/>
  <c r="E33" i="3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7" i="11"/>
  <c r="E8" i="11"/>
  <c r="E9" i="11"/>
  <c r="E10" i="11"/>
  <c r="E11" i="11"/>
  <c r="E13" i="11"/>
  <c r="E14" i="11"/>
  <c r="E15" i="11"/>
  <c r="E17" i="11"/>
  <c r="E18" i="11"/>
  <c r="E19" i="11"/>
  <c r="E20" i="11"/>
  <c r="E21" i="11"/>
  <c r="E22" i="11"/>
  <c r="E23" i="11"/>
  <c r="E24" i="11"/>
  <c r="E25" i="11"/>
  <c r="E26" i="11"/>
  <c r="E27" i="11"/>
  <c r="E29" i="11"/>
  <c r="E30" i="11"/>
  <c r="E31" i="11"/>
  <c r="E32" i="11"/>
  <c r="E33" i="11"/>
  <c r="E34" i="11"/>
  <c r="E35" i="11"/>
  <c r="E36" i="11"/>
  <c r="E7" i="10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7" i="8"/>
  <c r="E8" i="8"/>
  <c r="E9" i="8"/>
  <c r="E10" i="8"/>
  <c r="E11" i="8"/>
  <c r="E12" i="8"/>
  <c r="E13" i="8"/>
  <c r="E14" i="8"/>
  <c r="E15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7" i="4"/>
  <c r="E38" i="3"/>
  <c r="E43" i="3" s="1"/>
  <c r="E38" i="1"/>
  <c r="E43" i="1" s="1"/>
  <c r="E38" i="12"/>
  <c r="E43" i="12" s="1"/>
  <c r="E37" i="11"/>
  <c r="E42" i="11" s="1"/>
  <c r="E38" i="10"/>
  <c r="E43" i="10" s="1"/>
  <c r="E37" i="9"/>
  <c r="E42" i="9" s="1"/>
  <c r="E38" i="8"/>
  <c r="E43" i="8" s="1"/>
  <c r="E43" i="7"/>
  <c r="E38" i="5"/>
  <c r="E43" i="5" s="1"/>
  <c r="E37" i="4"/>
  <c r="E42" i="4" s="1"/>
  <c r="E42" i="3"/>
  <c r="E42" i="8"/>
  <c r="E41" i="9"/>
  <c r="E42" i="10"/>
  <c r="E41" i="11"/>
  <c r="E42" i="12"/>
  <c r="E39" i="1"/>
  <c r="E42" i="1"/>
  <c r="E38" i="2" l="1"/>
  <c r="E40" i="7"/>
  <c r="E40" i="12"/>
  <c r="E37" i="2"/>
  <c r="E39" i="12" s="1"/>
  <c r="E38" i="11" s="1"/>
  <c r="E39" i="10" s="1"/>
  <c r="E38" i="9" s="1"/>
  <c r="E39" i="8" s="1"/>
  <c r="E39" i="7" s="1"/>
  <c r="E40" i="3"/>
  <c r="E39" i="4"/>
  <c r="E40" i="5"/>
  <c r="E40" i="8"/>
  <c r="E39" i="9"/>
  <c r="E40" i="10"/>
  <c r="E39" i="11"/>
  <c r="E40" i="1"/>
  <c r="E41" i="1"/>
  <c r="E39" i="2" l="1"/>
  <c r="E41" i="12" s="1"/>
  <c r="E40" i="11" s="1"/>
  <c r="E41" i="10" s="1"/>
  <c r="E40" i="9" s="1"/>
  <c r="E41" i="8" s="1"/>
  <c r="E41" i="7" s="1"/>
  <c r="E38" i="6"/>
  <c r="E39" i="5" s="1"/>
  <c r="E38" i="4" s="1"/>
  <c r="E39" i="3" s="1"/>
  <c r="E40" i="6" l="1"/>
  <c r="E41" i="5" s="1"/>
  <c r="E40" i="4" s="1"/>
  <c r="E41" i="3" s="1"/>
</calcChain>
</file>

<file path=xl/sharedStrings.xml><?xml version="1.0" encoding="utf-8"?>
<sst xmlns="http://schemas.openxmlformats.org/spreadsheetml/2006/main" count="911" uniqueCount="18">
  <si>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</si>
  <si>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</si>
  <si>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</si>
  <si>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</si>
  <si>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</si>
  <si>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</si>
  <si>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</si>
  <si>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</si>
  <si>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</si>
  <si>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</si>
  <si>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</si>
  <si>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</si>
  <si>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Бургас</t>
  </si>
  <si>
    <t>DOAS РИОСВ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</si>
  <si>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</si>
  <si>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</si>
  <si>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пункт DOAS РИОСВ - Бургас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</si>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</sst>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\.yyyy\ &quot;г.&quot;;@"/>
    <numFmt numFmtId="165" formatCode="0.000"/>
    <numFmt numFmtId="166" formatCode="0.0"/>
  </numFmts>
  <fonts count="13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0" borderId="4" xfId="0" applyNumberForma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 vertical="top" wrapText="1"/>
    </xf>
    <xf numFmtId="165" fontId="4" fillId="2" borderId="9" xfId="0" applyNumberFormat="1" applyFont="1" applyFill="1" applyBorder="1" applyAlignment="1">
      <alignment horizontal="center" vertical="top" wrapText="1"/>
    </xf>
    <xf numFmtId="165" fontId="4" fillId="2" borderId="10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2" fontId="4" fillId="2" borderId="10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166" fontId="0" fillId="0" borderId="0" xfId="0" applyNumberFormat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166" fontId="4" fillId="2" borderId="3" xfId="0" applyNumberFormat="1" applyFont="1" applyFill="1" applyBorder="1" applyAlignment="1">
      <alignment horizontal="center"/>
    </xf>
    <xf numFmtId="166" fontId="4" fillId="0" borderId="3" xfId="0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166" fontId="4" fillId="0" borderId="2" xfId="0" applyNumberFormat="1" applyFont="1" applyBorder="1" applyAlignment="1">
      <alignment horizontal="center" wrapText="1"/>
    </xf>
    <xf numFmtId="166" fontId="4" fillId="2" borderId="5" xfId="0" applyNumberFormat="1" applyFont="1" applyFill="1" applyBorder="1" applyAlignment="1">
      <alignment horizontal="center"/>
    </xf>
    <xf numFmtId="0" fontId="12" fillId="0" borderId="0" xfId="0" applyFont="1"/>
    <xf numFmtId="166" fontId="0" fillId="0" borderId="4" xfId="0" applyNumberForma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7" fillId="2" borderId="4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top" wrapText="1"/>
    </xf>
    <xf numFmtId="166" fontId="4" fillId="0" borderId="17" xfId="0" applyNumberFormat="1" applyFont="1" applyBorder="1" applyAlignment="1">
      <alignment horizontal="center" wrapText="1"/>
    </xf>
    <xf numFmtId="166" fontId="4" fillId="2" borderId="4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1" fillId="2" borderId="18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1" fillId="2" borderId="2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A38" sqref="A38:D38"/>
    </sheetView>
  </sheetViews>
  <sheetFormatPr defaultRowHeight="12.75" x14ac:dyDescent="0.2"/>
  <cols>
    <col min="1" max="1" width="14.85546875" customWidth="1"/>
    <col min="2" max="2" width="11" customWidth="1"/>
    <col min="3" max="3" width="13.28515625" customWidth="1"/>
    <col min="4" max="4" width="15.28515625" customWidth="1"/>
    <col min="5" max="5" width="16.140625" customWidth="1"/>
  </cols>
  <sheetData>
    <row r="1" spans="1:6" ht="12.75" customHeight="1" x14ac:dyDescent="0.2">
      <c r="A1" s="54" t="s">
        <v>16</v>
      </c>
      <c r="B1" s="55"/>
      <c r="C1" s="55"/>
      <c r="D1" s="55"/>
      <c r="E1" s="55"/>
      <c r="F1" s="31"/>
    </row>
    <row r="2" spans="1:6" ht="13.5" thickBot="1" x14ac:dyDescent="0.25">
      <c r="A2" s="56"/>
      <c r="B2" s="55"/>
      <c r="C2" s="55"/>
      <c r="D2" s="55"/>
      <c r="E2" s="55"/>
    </row>
    <row r="3" spans="1:6" ht="37.5" customHeight="1" x14ac:dyDescent="0.2">
      <c r="A3" s="57" t="s">
        <v>0</v>
      </c>
      <c r="B3" s="57" t="s">
        <v>1</v>
      </c>
      <c r="C3" s="57" t="s">
        <v>2</v>
      </c>
      <c r="D3" s="16" t="s">
        <v>3</v>
      </c>
      <c r="E3" s="16" t="s">
        <v>4</v>
      </c>
    </row>
    <row r="4" spans="1:6" ht="30.75" customHeight="1" x14ac:dyDescent="0.2">
      <c r="A4" s="58"/>
      <c r="B4" s="58"/>
      <c r="C4" s="58"/>
      <c r="D4" s="34" t="s">
        <v>14</v>
      </c>
      <c r="E4" s="1" t="s">
        <v>5</v>
      </c>
    </row>
    <row r="5" spans="1:6" ht="14.25" customHeight="1" thickBot="1" x14ac:dyDescent="0.25">
      <c r="A5" s="59"/>
      <c r="B5" s="59"/>
      <c r="C5" s="59"/>
      <c r="D5" s="17"/>
      <c r="E5" s="35" t="s">
        <v>15</v>
      </c>
    </row>
    <row r="6" spans="1:6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6" x14ac:dyDescent="0.2">
      <c r="A7" s="20" t="s">
        <v>13</v>
      </c>
      <c r="B7" s="5" t="s">
        <v>12</v>
      </c>
      <c r="C7" s="6">
        <v>44562</v>
      </c>
      <c r="D7" s="5">
        <v>17</v>
      </c>
      <c r="E7" s="21" t="str">
        <f>IF(D7&gt;50,D7/50,IF(D7&lt;=50,"-"))</f>
        <v>-</v>
      </c>
    </row>
    <row r="8" spans="1:6" x14ac:dyDescent="0.2">
      <c r="A8" s="20" t="s">
        <v>13</v>
      </c>
      <c r="B8" s="7" t="s">
        <v>12</v>
      </c>
      <c r="C8" s="6">
        <f>C7+1</f>
        <v>44563</v>
      </c>
      <c r="D8" s="8">
        <v>23.5</v>
      </c>
      <c r="E8" s="21" t="str">
        <f t="shared" ref="E8:E37" si="0">IF(D8&gt;50,D8/50,IF(D8&lt;=50,"-"))</f>
        <v>-</v>
      </c>
    </row>
    <row r="9" spans="1:6" x14ac:dyDescent="0.2">
      <c r="A9" s="20" t="s">
        <v>13</v>
      </c>
      <c r="B9" s="7" t="s">
        <v>12</v>
      </c>
      <c r="C9" s="6">
        <f t="shared" ref="C9:C37" si="1">C8+1</f>
        <v>44564</v>
      </c>
      <c r="D9" s="8"/>
      <c r="E9" s="21" t="str">
        <f t="shared" si="0"/>
        <v>-</v>
      </c>
    </row>
    <row r="10" spans="1:6" x14ac:dyDescent="0.2">
      <c r="A10" s="20" t="s">
        <v>13</v>
      </c>
      <c r="B10" s="7" t="s">
        <v>12</v>
      </c>
      <c r="C10" s="6">
        <f t="shared" si="1"/>
        <v>44565</v>
      </c>
      <c r="D10" s="8">
        <v>38.1</v>
      </c>
      <c r="E10" s="21" t="str">
        <f t="shared" si="0"/>
        <v>-</v>
      </c>
    </row>
    <row r="11" spans="1:6" x14ac:dyDescent="0.2">
      <c r="A11" s="20" t="s">
        <v>13</v>
      </c>
      <c r="B11" s="7" t="s">
        <v>12</v>
      </c>
      <c r="C11" s="6">
        <f t="shared" si="1"/>
        <v>44566</v>
      </c>
      <c r="D11" s="9">
        <v>23.6</v>
      </c>
      <c r="E11" s="22" t="str">
        <f t="shared" si="0"/>
        <v>-</v>
      </c>
    </row>
    <row r="12" spans="1:6" x14ac:dyDescent="0.2">
      <c r="A12" s="20" t="s">
        <v>13</v>
      </c>
      <c r="B12" s="7" t="s">
        <v>12</v>
      </c>
      <c r="C12" s="6">
        <f t="shared" si="1"/>
        <v>44567</v>
      </c>
      <c r="D12" s="39">
        <v>27.9</v>
      </c>
      <c r="E12" s="22" t="str">
        <f t="shared" si="0"/>
        <v>-</v>
      </c>
    </row>
    <row r="13" spans="1:6" x14ac:dyDescent="0.2">
      <c r="A13" s="20" t="s">
        <v>13</v>
      </c>
      <c r="B13" s="7" t="s">
        <v>12</v>
      </c>
      <c r="C13" s="6">
        <f t="shared" si="1"/>
        <v>44568</v>
      </c>
      <c r="D13" s="3">
        <v>9.6</v>
      </c>
      <c r="E13" s="22" t="str">
        <f t="shared" si="0"/>
        <v>-</v>
      </c>
    </row>
    <row r="14" spans="1:6" x14ac:dyDescent="0.2">
      <c r="A14" s="20" t="s">
        <v>13</v>
      </c>
      <c r="B14" s="7" t="s">
        <v>12</v>
      </c>
      <c r="C14" s="6">
        <f t="shared" si="1"/>
        <v>44569</v>
      </c>
      <c r="D14" s="3">
        <v>13.6</v>
      </c>
      <c r="E14" s="22" t="str">
        <f t="shared" si="0"/>
        <v>-</v>
      </c>
    </row>
    <row r="15" spans="1:6" x14ac:dyDescent="0.2">
      <c r="A15" s="20" t="s">
        <v>13</v>
      </c>
      <c r="B15" s="7" t="s">
        <v>12</v>
      </c>
      <c r="C15" s="6">
        <f t="shared" si="1"/>
        <v>44570</v>
      </c>
      <c r="D15" s="3">
        <v>22.9</v>
      </c>
      <c r="E15" s="22" t="str">
        <f t="shared" si="0"/>
        <v>-</v>
      </c>
    </row>
    <row r="16" spans="1:6" x14ac:dyDescent="0.2">
      <c r="A16" s="20" t="s">
        <v>13</v>
      </c>
      <c r="B16" s="7" t="s">
        <v>12</v>
      </c>
      <c r="C16" s="6">
        <f t="shared" si="1"/>
        <v>44571</v>
      </c>
      <c r="D16" s="3">
        <v>10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44572</v>
      </c>
      <c r="D17" s="3">
        <v>12.3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44573</v>
      </c>
      <c r="D18" s="4">
        <v>14.2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44574</v>
      </c>
      <c r="D19" s="2">
        <v>25.5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44575</v>
      </c>
      <c r="D20" s="2">
        <v>27.6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44576</v>
      </c>
      <c r="D21" s="2">
        <v>18.600000000000001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44577</v>
      </c>
      <c r="D22" s="2">
        <v>17.399999999999999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44578</v>
      </c>
      <c r="D23" s="2">
        <v>16.2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44579</v>
      </c>
      <c r="D24" s="2">
        <v>21.9</v>
      </c>
      <c r="E24" s="21" t="str">
        <f>IF(D24&gt;50,D24/50,IF(D24&lt;=50,"-"))</f>
        <v>-</v>
      </c>
    </row>
    <row r="25" spans="1:5" x14ac:dyDescent="0.2">
      <c r="A25" s="20" t="s">
        <v>13</v>
      </c>
      <c r="B25" s="7" t="s">
        <v>12</v>
      </c>
      <c r="C25" s="6">
        <f t="shared" si="1"/>
        <v>44580</v>
      </c>
      <c r="D25" s="10">
        <v>29.8</v>
      </c>
      <c r="E25" s="22" t="str">
        <f>IF(D25&gt;50,D25/50,IF(D25&lt;=50,"-"))</f>
        <v>-</v>
      </c>
    </row>
    <row r="26" spans="1:5" x14ac:dyDescent="0.2">
      <c r="A26" s="20" t="s">
        <v>13</v>
      </c>
      <c r="B26" s="7" t="s">
        <v>12</v>
      </c>
      <c r="C26" s="6">
        <f t="shared" si="1"/>
        <v>44581</v>
      </c>
      <c r="D26" s="3">
        <v>40.5</v>
      </c>
      <c r="E26" s="22" t="str">
        <f>IF(D26&gt;50,D26/50,IF(D26&lt;=50,"-"))</f>
        <v>-</v>
      </c>
    </row>
    <row r="27" spans="1:5" x14ac:dyDescent="0.2">
      <c r="A27" s="20" t="s">
        <v>13</v>
      </c>
      <c r="B27" s="7" t="s">
        <v>12</v>
      </c>
      <c r="C27" s="6">
        <f t="shared" si="1"/>
        <v>44582</v>
      </c>
      <c r="D27" s="3">
        <v>17.399999999999999</v>
      </c>
      <c r="E27" s="22" t="str">
        <f>IF(D27&gt;50,D27/50,IF(D27&lt;=50,"-"))</f>
        <v>-</v>
      </c>
    </row>
    <row r="28" spans="1:5" x14ac:dyDescent="0.2">
      <c r="A28" s="20" t="s">
        <v>13</v>
      </c>
      <c r="B28" s="7" t="s">
        <v>12</v>
      </c>
      <c r="C28" s="6">
        <f t="shared" si="1"/>
        <v>44583</v>
      </c>
      <c r="D28" s="4">
        <v>16.399999999999999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44584</v>
      </c>
      <c r="D29" s="2">
        <v>25.1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44585</v>
      </c>
      <c r="D30" s="10">
        <v>24.5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44586</v>
      </c>
      <c r="D31" s="3">
        <v>34.4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44587</v>
      </c>
      <c r="D32" s="3">
        <v>27.5</v>
      </c>
      <c r="E32" s="22" t="str">
        <f t="shared" si="0"/>
        <v>-</v>
      </c>
    </row>
    <row r="33" spans="1:9" x14ac:dyDescent="0.2">
      <c r="A33" s="20" t="s">
        <v>13</v>
      </c>
      <c r="B33" s="7" t="s">
        <v>12</v>
      </c>
      <c r="C33" s="6">
        <f t="shared" si="1"/>
        <v>44588</v>
      </c>
      <c r="D33" s="3">
        <v>39.200000000000003</v>
      </c>
      <c r="E33" s="22" t="str">
        <f t="shared" si="0"/>
        <v>-</v>
      </c>
    </row>
    <row r="34" spans="1:9" x14ac:dyDescent="0.2">
      <c r="A34" s="20" t="s">
        <v>13</v>
      </c>
      <c r="B34" s="7" t="s">
        <v>12</v>
      </c>
      <c r="C34" s="6">
        <f t="shared" si="1"/>
        <v>44589</v>
      </c>
      <c r="D34" s="4">
        <v>26.1</v>
      </c>
      <c r="E34" s="22" t="str">
        <f t="shared" si="0"/>
        <v>-</v>
      </c>
    </row>
    <row r="35" spans="1:9" x14ac:dyDescent="0.2">
      <c r="A35" s="20" t="s">
        <v>13</v>
      </c>
      <c r="B35" s="7" t="s">
        <v>12</v>
      </c>
      <c r="C35" s="6">
        <f t="shared" si="1"/>
        <v>44590</v>
      </c>
      <c r="D35" s="2">
        <v>31.3</v>
      </c>
      <c r="E35" s="22" t="str">
        <f t="shared" si="0"/>
        <v>-</v>
      </c>
    </row>
    <row r="36" spans="1:9" x14ac:dyDescent="0.2">
      <c r="A36" s="20" t="s">
        <v>13</v>
      </c>
      <c r="B36" s="7" t="s">
        <v>12</v>
      </c>
      <c r="C36" s="6">
        <f t="shared" si="1"/>
        <v>44591</v>
      </c>
      <c r="D36" s="2">
        <v>65.400000000000006</v>
      </c>
      <c r="E36" s="22">
        <f t="shared" si="0"/>
        <v>1.3080000000000001</v>
      </c>
    </row>
    <row r="37" spans="1:9" x14ac:dyDescent="0.2">
      <c r="A37" s="20" t="s">
        <v>13</v>
      </c>
      <c r="B37" s="7" t="s">
        <v>12</v>
      </c>
      <c r="C37" s="6">
        <f t="shared" si="1"/>
        <v>44592</v>
      </c>
      <c r="D37" s="2">
        <v>62.1</v>
      </c>
      <c r="E37" s="22">
        <f t="shared" si="0"/>
        <v>1.242</v>
      </c>
    </row>
    <row r="38" spans="1:9" x14ac:dyDescent="0.2">
      <c r="A38" s="60" t="s">
        <v>6</v>
      </c>
      <c r="B38" s="61"/>
      <c r="C38" s="61"/>
      <c r="D38" s="62"/>
      <c r="E38" s="23">
        <f>COUNT(D7:D37)</f>
        <v>30</v>
      </c>
    </row>
    <row r="39" spans="1:9" x14ac:dyDescent="0.2">
      <c r="A39" s="60" t="s">
        <v>7</v>
      </c>
      <c r="B39" s="61"/>
      <c r="C39" s="61"/>
      <c r="D39" s="62"/>
      <c r="E39" s="23">
        <f>COUNT(D7:D37)</f>
        <v>30</v>
      </c>
    </row>
    <row r="40" spans="1:9" x14ac:dyDescent="0.2">
      <c r="A40" s="60" t="s">
        <v>8</v>
      </c>
      <c r="B40" s="61"/>
      <c r="C40" s="61"/>
      <c r="D40" s="62"/>
      <c r="E40" s="23">
        <f>COUNT(E7:E37)</f>
        <v>2</v>
      </c>
    </row>
    <row r="41" spans="1:9" x14ac:dyDescent="0.2">
      <c r="A41" s="60" t="s">
        <v>9</v>
      </c>
      <c r="B41" s="61"/>
      <c r="C41" s="61"/>
      <c r="D41" s="62"/>
      <c r="E41" s="23">
        <f>COUNT(E7:E37)</f>
        <v>2</v>
      </c>
    </row>
    <row r="42" spans="1:9" x14ac:dyDescent="0.2">
      <c r="A42" s="60" t="s">
        <v>10</v>
      </c>
      <c r="B42" s="61"/>
      <c r="C42" s="61"/>
      <c r="D42" s="62"/>
      <c r="E42" s="24">
        <f>AVERAGE(D7:D37)</f>
        <v>25.986666666666668</v>
      </c>
    </row>
    <row r="43" spans="1:9" ht="13.5" thickBot="1" x14ac:dyDescent="0.25">
      <c r="A43" s="64" t="s">
        <v>11</v>
      </c>
      <c r="B43" s="65"/>
      <c r="C43" s="65"/>
      <c r="D43" s="66"/>
      <c r="E43" s="25">
        <f>(E38/31)*100</f>
        <v>96.774193548387103</v>
      </c>
    </row>
    <row r="44" spans="1:9" x14ac:dyDescent="0.2">
      <c r="A44" s="11"/>
      <c r="B44" s="11"/>
      <c r="C44" s="11"/>
      <c r="D44" s="11"/>
      <c r="E44" s="11"/>
    </row>
    <row r="45" spans="1:9" x14ac:dyDescent="0.2">
      <c r="A45" s="67"/>
      <c r="B45" s="67"/>
      <c r="C45" s="67"/>
      <c r="D45" s="67"/>
      <c r="E45" s="67"/>
      <c r="F45" s="67"/>
      <c r="G45" s="43"/>
      <c r="H45" s="43"/>
      <c r="I45" s="43"/>
    </row>
    <row r="46" spans="1:9" x14ac:dyDescent="0.2">
      <c r="A46" s="63"/>
      <c r="B46" s="63"/>
      <c r="C46" s="63"/>
      <c r="D46" s="63"/>
      <c r="E46" s="63"/>
      <c r="F46" s="63"/>
      <c r="G46" s="63"/>
      <c r="H46" s="43"/>
      <c r="I46" s="43"/>
    </row>
    <row r="47" spans="1:9" x14ac:dyDescent="0.2">
      <c r="A47" s="63"/>
      <c r="B47" s="63"/>
      <c r="C47" s="63"/>
      <c r="D47" s="63"/>
      <c r="E47" s="63"/>
      <c r="F47" s="43"/>
      <c r="G47" s="43"/>
      <c r="H47" s="43"/>
      <c r="I47" s="43"/>
    </row>
    <row r="48" spans="1:9" x14ac:dyDescent="0.2">
      <c r="A48" s="12"/>
      <c r="B48" s="12"/>
      <c r="C48" s="12"/>
      <c r="D48" s="12"/>
      <c r="E48" s="12"/>
    </row>
  </sheetData>
  <protectedRanges>
    <protectedRange sqref="A7:B37" name="Range1_1"/>
    <protectedRange sqref="D7:D37" name="Range1_2"/>
  </protectedRanges>
  <mergeCells count="14">
    <mergeCell ref="A38:D38"/>
    <mergeCell ref="A46:G46"/>
    <mergeCell ref="A47:E47"/>
    <mergeCell ref="A39:D39"/>
    <mergeCell ref="A40:D40"/>
    <mergeCell ref="A41:D41"/>
    <mergeCell ref="A42:D42"/>
    <mergeCell ref="A43:D43"/>
    <mergeCell ref="A45:F45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7" workbookViewId="0">
      <selection activeCell="A38" sqref="A38:D38"/>
    </sheetView>
  </sheetViews>
  <sheetFormatPr defaultRowHeight="12.75" x14ac:dyDescent="0.2"/>
  <cols>
    <col min="1" max="1" width="14.85546875" customWidth="1"/>
    <col min="2" max="2" width="11.140625" customWidth="1"/>
    <col min="3" max="3" width="14.42578125" customWidth="1"/>
    <col min="4" max="4" width="14.5703125" customWidth="1"/>
    <col min="5" max="5" width="14.42578125" customWidth="1"/>
  </cols>
  <sheetData>
    <row r="1" spans="1:5" ht="12.75" customHeight="1" x14ac:dyDescent="0.2">
      <c r="A1" s="54" t="s">
        <v>16</v>
      </c>
      <c r="B1" s="55"/>
      <c r="C1" s="55"/>
      <c r="D1" s="55"/>
      <c r="E1" s="55"/>
    </row>
    <row r="2" spans="1:5" ht="13.5" thickBot="1" x14ac:dyDescent="0.25">
      <c r="A2" s="56"/>
      <c r="B2" s="55"/>
      <c r="C2" s="55"/>
      <c r="D2" s="55"/>
      <c r="E2" s="55"/>
    </row>
    <row r="3" spans="1:5" ht="38.25" x14ac:dyDescent="0.2">
      <c r="A3" s="57" t="s">
        <v>0</v>
      </c>
      <c r="B3" s="57" t="s">
        <v>1</v>
      </c>
      <c r="C3" s="57" t="s">
        <v>2</v>
      </c>
      <c r="D3" s="16" t="s">
        <v>3</v>
      </c>
      <c r="E3" s="16" t="s">
        <v>4</v>
      </c>
    </row>
    <row r="4" spans="1:5" ht="25.5" x14ac:dyDescent="0.2">
      <c r="A4" s="58"/>
      <c r="B4" s="58"/>
      <c r="C4" s="58"/>
      <c r="D4" s="34" t="s">
        <v>14</v>
      </c>
      <c r="E4" s="1" t="s">
        <v>5</v>
      </c>
    </row>
    <row r="5" spans="1:5" ht="15" thickBot="1" x14ac:dyDescent="0.25">
      <c r="A5" s="59"/>
      <c r="B5" s="59"/>
      <c r="C5" s="59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44835</v>
      </c>
      <c r="D7" s="5">
        <v>25.8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44836</v>
      </c>
      <c r="D8" s="8">
        <v>17.600000000000001</v>
      </c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44837</v>
      </c>
      <c r="D9" s="8">
        <v>12.9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44838</v>
      </c>
      <c r="D10" s="9">
        <v>15.3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44839</v>
      </c>
      <c r="D11" s="3">
        <v>14.1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44840</v>
      </c>
      <c r="D12" s="3">
        <v>12.3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44841</v>
      </c>
      <c r="D13" s="3">
        <v>23.4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44842</v>
      </c>
      <c r="D14" s="3">
        <v>19.399999999999999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44843</v>
      </c>
      <c r="D15" s="3">
        <v>26.3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44844</v>
      </c>
      <c r="D16" s="3">
        <v>24.2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44845</v>
      </c>
      <c r="D17" s="4">
        <v>12.8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44846</v>
      </c>
      <c r="D18" s="41">
        <v>16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44847</v>
      </c>
      <c r="D19" s="2">
        <v>20.3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44848</v>
      </c>
      <c r="D20" s="2">
        <v>23.3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44849</v>
      </c>
      <c r="D21" s="2">
        <v>22.5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44850</v>
      </c>
      <c r="D22" s="41">
        <v>21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44851</v>
      </c>
      <c r="D23" s="2">
        <v>34.9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44852</v>
      </c>
      <c r="D24" s="10">
        <v>19.7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44853</v>
      </c>
      <c r="D25" s="39">
        <v>31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44854</v>
      </c>
      <c r="D26" s="3">
        <v>26.8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44855</v>
      </c>
      <c r="D27" s="4">
        <v>25.9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44856</v>
      </c>
      <c r="D28" s="2">
        <v>30.2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44857</v>
      </c>
      <c r="D29" s="2">
        <v>26.1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44858</v>
      </c>
      <c r="D30" s="10">
        <v>33.299999999999997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44859</v>
      </c>
      <c r="D31" s="3">
        <v>53.3</v>
      </c>
      <c r="E31" s="22">
        <f t="shared" si="0"/>
        <v>1.0659999999999998</v>
      </c>
    </row>
    <row r="32" spans="1:5" x14ac:dyDescent="0.2">
      <c r="A32" s="20" t="s">
        <v>13</v>
      </c>
      <c r="B32" s="7" t="s">
        <v>12</v>
      </c>
      <c r="C32" s="6">
        <f t="shared" si="1"/>
        <v>44860</v>
      </c>
      <c r="D32" s="39">
        <v>23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44861</v>
      </c>
      <c r="D33" s="3">
        <v>26.4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44862</v>
      </c>
      <c r="D34" s="4">
        <v>20.100000000000001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44863</v>
      </c>
      <c r="D35" s="2">
        <v>13.8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44864</v>
      </c>
      <c r="D36" s="2">
        <v>27.9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44865</v>
      </c>
      <c r="D37" s="2">
        <v>37.6</v>
      </c>
      <c r="E37" s="22" t="str">
        <f t="shared" si="0"/>
        <v>-</v>
      </c>
    </row>
    <row r="38" spans="1:5" x14ac:dyDescent="0.2">
      <c r="A38" s="60" t="s">
        <v>6</v>
      </c>
      <c r="B38" s="61"/>
      <c r="C38" s="61"/>
      <c r="D38" s="62"/>
      <c r="E38" s="23">
        <f>COUNT(D7:D37)</f>
        <v>31</v>
      </c>
    </row>
    <row r="39" spans="1:5" x14ac:dyDescent="0.2">
      <c r="A39" s="60" t="s">
        <v>7</v>
      </c>
      <c r="B39" s="61"/>
      <c r="C39" s="61"/>
      <c r="D39" s="62"/>
      <c r="E39" s="23">
        <f>'M9'!E38+'M10'!E38</f>
        <v>299</v>
      </c>
    </row>
    <row r="40" spans="1:5" x14ac:dyDescent="0.2">
      <c r="A40" s="60" t="s">
        <v>8</v>
      </c>
      <c r="B40" s="61"/>
      <c r="C40" s="61"/>
      <c r="D40" s="62"/>
      <c r="E40" s="23">
        <f>COUNT(E7:E37)</f>
        <v>1</v>
      </c>
    </row>
    <row r="41" spans="1:5" x14ac:dyDescent="0.2">
      <c r="A41" s="60" t="s">
        <v>9</v>
      </c>
      <c r="B41" s="61"/>
      <c r="C41" s="61"/>
      <c r="D41" s="62"/>
      <c r="E41" s="23">
        <f>'M9'!E40+'M10'!E40</f>
        <v>19</v>
      </c>
    </row>
    <row r="42" spans="1:5" x14ac:dyDescent="0.2">
      <c r="A42" s="60" t="s">
        <v>10</v>
      </c>
      <c r="B42" s="61"/>
      <c r="C42" s="61"/>
      <c r="D42" s="62"/>
      <c r="E42" s="24">
        <f>AVERAGE(D7:D37)</f>
        <v>23.78064516129032</v>
      </c>
    </row>
    <row r="43" spans="1:5" ht="13.5" thickBot="1" x14ac:dyDescent="0.25">
      <c r="A43" s="64" t="s">
        <v>11</v>
      </c>
      <c r="B43" s="65"/>
      <c r="C43" s="65"/>
      <c r="D43" s="66"/>
      <c r="E43" s="25">
        <f>(E38/31)*100</f>
        <v>100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A37" sqref="A37:D37"/>
    </sheetView>
  </sheetViews>
  <sheetFormatPr defaultRowHeight="12.75" x14ac:dyDescent="0.2"/>
  <cols>
    <col min="1" max="1" width="14.5703125" customWidth="1"/>
    <col min="2" max="2" width="10.85546875" customWidth="1"/>
    <col min="3" max="3" width="13.28515625" customWidth="1"/>
    <col min="4" max="4" width="15.140625" customWidth="1"/>
    <col min="5" max="5" width="14.42578125" customWidth="1"/>
  </cols>
  <sheetData>
    <row r="1" spans="1:5" ht="12.75" customHeight="1" x14ac:dyDescent="0.2">
      <c r="A1" s="54" t="s">
        <v>16</v>
      </c>
      <c r="B1" s="55"/>
      <c r="C1" s="55"/>
      <c r="D1" s="55"/>
      <c r="E1" s="55"/>
    </row>
    <row r="2" spans="1:5" ht="13.5" thickBot="1" x14ac:dyDescent="0.25">
      <c r="A2" s="56"/>
      <c r="B2" s="55"/>
      <c r="C2" s="55"/>
      <c r="D2" s="55"/>
      <c r="E2" s="55"/>
    </row>
    <row r="3" spans="1:5" ht="25.5" x14ac:dyDescent="0.2">
      <c r="A3" s="57" t="s">
        <v>0</v>
      </c>
      <c r="B3" s="57" t="s">
        <v>1</v>
      </c>
      <c r="C3" s="57" t="s">
        <v>2</v>
      </c>
      <c r="D3" s="16" t="s">
        <v>3</v>
      </c>
      <c r="E3" s="16" t="s">
        <v>4</v>
      </c>
    </row>
    <row r="4" spans="1:5" ht="25.5" x14ac:dyDescent="0.2">
      <c r="A4" s="58"/>
      <c r="B4" s="58"/>
      <c r="C4" s="58"/>
      <c r="D4" s="34" t="s">
        <v>14</v>
      </c>
      <c r="E4" s="1" t="s">
        <v>5</v>
      </c>
    </row>
    <row r="5" spans="1:5" ht="15" thickBot="1" x14ac:dyDescent="0.25">
      <c r="A5" s="59"/>
      <c r="B5" s="59"/>
      <c r="C5" s="59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44866</v>
      </c>
      <c r="D7" s="5">
        <v>24.8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44867</v>
      </c>
      <c r="D8" s="8">
        <v>58.3</v>
      </c>
      <c r="E8" s="21">
        <f t="shared" ref="E8:E36" si="0">IF(D8&gt;50,D8/50,IF(D8&lt;=50,"-"))</f>
        <v>1.1659999999999999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44868</v>
      </c>
      <c r="D9" s="8">
        <v>32.1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44869</v>
      </c>
      <c r="D10" s="9">
        <v>36.299999999999997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44870</v>
      </c>
      <c r="D11" s="3">
        <v>52.1</v>
      </c>
      <c r="E11" s="22">
        <f t="shared" si="0"/>
        <v>1.042</v>
      </c>
    </row>
    <row r="12" spans="1:5" x14ac:dyDescent="0.2">
      <c r="A12" s="20" t="s">
        <v>13</v>
      </c>
      <c r="B12" s="7" t="s">
        <v>12</v>
      </c>
      <c r="C12" s="6">
        <f t="shared" si="1"/>
        <v>44871</v>
      </c>
      <c r="D12" s="3">
        <v>21.3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44872</v>
      </c>
      <c r="D13" s="3">
        <v>24</v>
      </c>
      <c r="E13" s="22" t="str">
        <f t="shared" ref="E13:E21" si="2">IF(D13&gt;50,D13/50,IF(D13&lt;=50,"-"))</f>
        <v>-</v>
      </c>
    </row>
    <row r="14" spans="1:5" x14ac:dyDescent="0.2">
      <c r="A14" s="20" t="s">
        <v>13</v>
      </c>
      <c r="B14" s="7" t="s">
        <v>12</v>
      </c>
      <c r="C14" s="6">
        <f t="shared" si="1"/>
        <v>44873</v>
      </c>
      <c r="D14" s="3">
        <v>29.1</v>
      </c>
      <c r="E14" s="22" t="str">
        <f t="shared" si="2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44874</v>
      </c>
      <c r="D15" s="3">
        <v>31.8</v>
      </c>
      <c r="E15" s="22" t="str">
        <f t="shared" si="2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44875</v>
      </c>
      <c r="D16" s="3">
        <v>20.7</v>
      </c>
      <c r="E16" s="22" t="str">
        <f t="shared" si="2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44876</v>
      </c>
      <c r="D17" s="4">
        <v>27.1</v>
      </c>
      <c r="E17" s="22" t="str">
        <f t="shared" si="2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44877</v>
      </c>
      <c r="D18" s="2">
        <v>15.9</v>
      </c>
      <c r="E18" s="22" t="str">
        <f t="shared" si="2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44878</v>
      </c>
      <c r="D19" s="2">
        <v>20.9</v>
      </c>
      <c r="E19" s="22" t="str">
        <f t="shared" si="2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44879</v>
      </c>
      <c r="D20" s="2">
        <v>27.2</v>
      </c>
      <c r="E20" s="22" t="str">
        <f t="shared" si="2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44880</v>
      </c>
      <c r="D21" s="2">
        <v>37.299999999999997</v>
      </c>
      <c r="E21" s="22" t="str">
        <f t="shared" si="2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44881</v>
      </c>
      <c r="D22" s="2">
        <v>53.7</v>
      </c>
      <c r="E22" s="22">
        <f t="shared" si="0"/>
        <v>1.0740000000000001</v>
      </c>
    </row>
    <row r="23" spans="1:5" x14ac:dyDescent="0.2">
      <c r="A23" s="20" t="s">
        <v>13</v>
      </c>
      <c r="B23" s="7" t="s">
        <v>12</v>
      </c>
      <c r="C23" s="6">
        <f t="shared" si="1"/>
        <v>44882</v>
      </c>
      <c r="D23" s="2">
        <v>38.9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44883</v>
      </c>
      <c r="D24" s="10">
        <v>27.4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44884</v>
      </c>
      <c r="D25" s="3">
        <v>28.6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44885</v>
      </c>
      <c r="D26" s="3">
        <v>54</v>
      </c>
      <c r="E26" s="22">
        <f t="shared" si="0"/>
        <v>1.08</v>
      </c>
    </row>
    <row r="27" spans="1:5" x14ac:dyDescent="0.2">
      <c r="A27" s="20" t="s">
        <v>13</v>
      </c>
      <c r="B27" s="7" t="s">
        <v>12</v>
      </c>
      <c r="C27" s="6">
        <f t="shared" si="1"/>
        <v>44886</v>
      </c>
      <c r="D27" s="4">
        <v>18.100000000000001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44887</v>
      </c>
      <c r="D28" s="2">
        <v>16.5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44888</v>
      </c>
      <c r="D29" s="2">
        <v>27.9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44889</v>
      </c>
      <c r="D30" s="10">
        <v>15.8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44890</v>
      </c>
      <c r="D31" s="3">
        <v>18.7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44891</v>
      </c>
      <c r="D32" s="3">
        <v>17.2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44892</v>
      </c>
      <c r="D33" s="3">
        <v>11.5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44893</v>
      </c>
      <c r="D34" s="4">
        <v>10.3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44894</v>
      </c>
      <c r="D35" s="2">
        <v>12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44895</v>
      </c>
      <c r="D36" s="2">
        <v>11.9</v>
      </c>
      <c r="E36" s="22" t="str">
        <f t="shared" si="0"/>
        <v>-</v>
      </c>
    </row>
    <row r="37" spans="1:5" x14ac:dyDescent="0.2">
      <c r="A37" s="60" t="s">
        <v>6</v>
      </c>
      <c r="B37" s="61"/>
      <c r="C37" s="61"/>
      <c r="D37" s="62"/>
      <c r="E37" s="23">
        <f>COUNT(D7:D36)</f>
        <v>30</v>
      </c>
    </row>
    <row r="38" spans="1:5" x14ac:dyDescent="0.2">
      <c r="A38" s="60" t="s">
        <v>7</v>
      </c>
      <c r="B38" s="61"/>
      <c r="C38" s="61"/>
      <c r="D38" s="62"/>
      <c r="E38" s="23">
        <f>'M10'!E39+'M11'!E37</f>
        <v>329</v>
      </c>
    </row>
    <row r="39" spans="1:5" x14ac:dyDescent="0.2">
      <c r="A39" s="60" t="s">
        <v>8</v>
      </c>
      <c r="B39" s="61"/>
      <c r="C39" s="61"/>
      <c r="D39" s="62"/>
      <c r="E39" s="23">
        <f>COUNT(E7:E36)</f>
        <v>4</v>
      </c>
    </row>
    <row r="40" spans="1:5" x14ac:dyDescent="0.2">
      <c r="A40" s="60" t="s">
        <v>9</v>
      </c>
      <c r="B40" s="61"/>
      <c r="C40" s="61"/>
      <c r="D40" s="62"/>
      <c r="E40" s="23">
        <f>'M10'!E41+'M11'!E39</f>
        <v>23</v>
      </c>
    </row>
    <row r="41" spans="1:5" x14ac:dyDescent="0.2">
      <c r="A41" s="60" t="s">
        <v>10</v>
      </c>
      <c r="B41" s="61"/>
      <c r="C41" s="61"/>
      <c r="D41" s="62"/>
      <c r="E41" s="24">
        <f>AVERAGE(D7:D36)</f>
        <v>27.38</v>
      </c>
    </row>
    <row r="42" spans="1:5" ht="13.5" thickBot="1" x14ac:dyDescent="0.25">
      <c r="A42" s="64" t="s">
        <v>11</v>
      </c>
      <c r="B42" s="65"/>
      <c r="C42" s="65"/>
      <c r="D42" s="66"/>
      <c r="E42" s="25">
        <f>(E37/30)*100</f>
        <v>100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7:D37"/>
    <mergeCell ref="A1:E1"/>
    <mergeCell ref="A2:E2"/>
    <mergeCell ref="A3:A5"/>
    <mergeCell ref="B3:B5"/>
    <mergeCell ref="C3:C5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F18" sqref="F18"/>
    </sheetView>
  </sheetViews>
  <sheetFormatPr defaultRowHeight="12.75" x14ac:dyDescent="0.2"/>
  <cols>
    <col min="1" max="1" width="14.85546875" customWidth="1"/>
    <col min="2" max="2" width="10.85546875" customWidth="1"/>
    <col min="3" max="3" width="13.28515625" customWidth="1"/>
    <col min="4" max="4" width="15.7109375" customWidth="1"/>
    <col min="5" max="5" width="16.28515625" customWidth="1"/>
  </cols>
  <sheetData>
    <row r="1" spans="1:5" ht="12.75" customHeight="1" x14ac:dyDescent="0.2">
      <c r="A1" s="54" t="s">
        <v>16</v>
      </c>
      <c r="B1" s="55"/>
      <c r="C1" s="55"/>
      <c r="D1" s="55"/>
      <c r="E1" s="55"/>
    </row>
    <row r="2" spans="1:5" ht="13.5" thickBot="1" x14ac:dyDescent="0.25">
      <c r="A2" s="56"/>
      <c r="B2" s="55"/>
      <c r="C2" s="55"/>
      <c r="D2" s="55"/>
      <c r="E2" s="55"/>
    </row>
    <row r="3" spans="1:5" ht="25.5" x14ac:dyDescent="0.2">
      <c r="A3" s="57" t="s">
        <v>0</v>
      </c>
      <c r="B3" s="57" t="s">
        <v>1</v>
      </c>
      <c r="C3" s="57" t="s">
        <v>2</v>
      </c>
      <c r="D3" s="16" t="s">
        <v>3</v>
      </c>
      <c r="E3" s="16" t="s">
        <v>4</v>
      </c>
    </row>
    <row r="4" spans="1:5" ht="25.5" x14ac:dyDescent="0.2">
      <c r="A4" s="58"/>
      <c r="B4" s="58"/>
      <c r="C4" s="58"/>
      <c r="D4" s="34" t="s">
        <v>14</v>
      </c>
      <c r="E4" s="1" t="s">
        <v>5</v>
      </c>
    </row>
    <row r="5" spans="1:5" ht="15" thickBot="1" x14ac:dyDescent="0.25">
      <c r="A5" s="59"/>
      <c r="B5" s="59"/>
      <c r="C5" s="59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44896</v>
      </c>
      <c r="D7" s="18">
        <v>11.4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44897</v>
      </c>
      <c r="D8" s="18">
        <v>18.100000000000001</v>
      </c>
      <c r="E8" s="22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44898</v>
      </c>
      <c r="D9" s="18">
        <v>11.3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44899</v>
      </c>
      <c r="D10" s="18">
        <v>11.8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44900</v>
      </c>
      <c r="D11" s="18">
        <v>10.3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44901</v>
      </c>
      <c r="D12" s="18">
        <v>12.4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44902</v>
      </c>
      <c r="D13" s="18">
        <v>52.6</v>
      </c>
      <c r="E13" s="22">
        <f t="shared" si="0"/>
        <v>1.052</v>
      </c>
    </row>
    <row r="14" spans="1:5" x14ac:dyDescent="0.2">
      <c r="A14" s="20" t="s">
        <v>13</v>
      </c>
      <c r="B14" s="7" t="s">
        <v>12</v>
      </c>
      <c r="C14" s="6">
        <f t="shared" si="1"/>
        <v>44903</v>
      </c>
      <c r="D14" s="44">
        <v>46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44904</v>
      </c>
      <c r="D15" s="18">
        <v>55.7</v>
      </c>
      <c r="E15" s="22">
        <f t="shared" si="0"/>
        <v>1.1140000000000001</v>
      </c>
    </row>
    <row r="16" spans="1:5" x14ac:dyDescent="0.2">
      <c r="A16" s="20" t="s">
        <v>13</v>
      </c>
      <c r="B16" s="7" t="s">
        <v>12</v>
      </c>
      <c r="C16" s="6">
        <f t="shared" si="1"/>
        <v>44905</v>
      </c>
      <c r="D16" s="18">
        <v>41.2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44906</v>
      </c>
      <c r="D17" s="19">
        <v>15.5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44907</v>
      </c>
      <c r="D18" s="19">
        <v>9.1999999999999993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44908</v>
      </c>
      <c r="D19" s="19">
        <v>22.6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44909</v>
      </c>
      <c r="D20" s="19">
        <v>26.4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44910</v>
      </c>
      <c r="D21" s="19">
        <v>43.2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44911</v>
      </c>
      <c r="D22" s="19">
        <v>32.6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44912</v>
      </c>
      <c r="D23" s="19">
        <v>21.4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44913</v>
      </c>
      <c r="D24" s="19">
        <v>16.899999999999999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44914</v>
      </c>
      <c r="D25" s="19">
        <v>19.399999999999999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44915</v>
      </c>
      <c r="D26" s="19">
        <v>21.4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44916</v>
      </c>
      <c r="D27" s="19">
        <v>21.1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44917</v>
      </c>
      <c r="D28" s="19">
        <v>61.1</v>
      </c>
      <c r="E28" s="22">
        <f t="shared" si="0"/>
        <v>1.222</v>
      </c>
    </row>
    <row r="29" spans="1:5" x14ac:dyDescent="0.2">
      <c r="A29" s="20" t="s">
        <v>13</v>
      </c>
      <c r="B29" s="7" t="s">
        <v>12</v>
      </c>
      <c r="C29" s="6">
        <f t="shared" si="1"/>
        <v>44918</v>
      </c>
      <c r="D29" s="19">
        <v>54.1</v>
      </c>
      <c r="E29" s="22">
        <f t="shared" si="0"/>
        <v>1.0820000000000001</v>
      </c>
    </row>
    <row r="30" spans="1:5" x14ac:dyDescent="0.2">
      <c r="A30" s="20" t="s">
        <v>13</v>
      </c>
      <c r="B30" s="7" t="s">
        <v>12</v>
      </c>
      <c r="C30" s="6">
        <f t="shared" si="1"/>
        <v>44919</v>
      </c>
      <c r="D30" s="19">
        <v>20.7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44920</v>
      </c>
      <c r="D31" s="19">
        <v>37.5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44921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44922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44923</v>
      </c>
      <c r="D34" s="19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44924</v>
      </c>
      <c r="D35" s="3">
        <v>46.3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44925</v>
      </c>
      <c r="D36" s="39">
        <v>36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44926</v>
      </c>
      <c r="D37" s="19">
        <v>43.4</v>
      </c>
      <c r="E37" s="22" t="str">
        <f t="shared" si="0"/>
        <v>-</v>
      </c>
    </row>
    <row r="38" spans="1:5" x14ac:dyDescent="0.2">
      <c r="A38" s="60" t="s">
        <v>6</v>
      </c>
      <c r="B38" s="61"/>
      <c r="C38" s="61"/>
      <c r="D38" s="62"/>
      <c r="E38" s="23">
        <f>COUNT(D7:D37)</f>
        <v>28</v>
      </c>
    </row>
    <row r="39" spans="1:5" x14ac:dyDescent="0.2">
      <c r="A39" s="60" t="s">
        <v>7</v>
      </c>
      <c r="B39" s="61"/>
      <c r="C39" s="61"/>
      <c r="D39" s="62"/>
      <c r="E39" s="23">
        <f>'M11'!E38+'M12'!E38</f>
        <v>357</v>
      </c>
    </row>
    <row r="40" spans="1:5" x14ac:dyDescent="0.2">
      <c r="A40" s="60" t="s">
        <v>8</v>
      </c>
      <c r="B40" s="61"/>
      <c r="C40" s="61"/>
      <c r="D40" s="62"/>
      <c r="E40" s="23">
        <f>COUNT(E7:E37)</f>
        <v>4</v>
      </c>
    </row>
    <row r="41" spans="1:5" x14ac:dyDescent="0.2">
      <c r="A41" s="60" t="s">
        <v>9</v>
      </c>
      <c r="B41" s="61"/>
      <c r="C41" s="61"/>
      <c r="D41" s="62"/>
      <c r="E41" s="23">
        <f>'M11'!E40+'M12'!E40</f>
        <v>27</v>
      </c>
    </row>
    <row r="42" spans="1:5" x14ac:dyDescent="0.2">
      <c r="A42" s="60" t="s">
        <v>10</v>
      </c>
      <c r="B42" s="61"/>
      <c r="C42" s="61"/>
      <c r="D42" s="62"/>
      <c r="E42" s="24">
        <f>AVERAGE(D7:D37)</f>
        <v>29.271428571428569</v>
      </c>
    </row>
    <row r="43" spans="1:5" ht="13.5" thickBot="1" x14ac:dyDescent="0.25">
      <c r="A43" s="64" t="s">
        <v>11</v>
      </c>
      <c r="B43" s="65"/>
      <c r="C43" s="65"/>
      <c r="D43" s="66"/>
      <c r="E43" s="25">
        <f>(E38/31)*100</f>
        <v>90.322580645161281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workbookViewId="0">
      <selection activeCell="K11" sqref="K11"/>
    </sheetView>
  </sheetViews>
  <sheetFormatPr defaultRowHeight="12.75" x14ac:dyDescent="0.2"/>
  <cols>
    <col min="1" max="1" width="14.28515625" customWidth="1"/>
    <col min="2" max="2" width="11.28515625" customWidth="1"/>
    <col min="3" max="3" width="13.5703125" customWidth="1"/>
    <col min="4" max="4" width="15.140625" customWidth="1"/>
    <col min="5" max="5" width="14.28515625" customWidth="1"/>
  </cols>
  <sheetData>
    <row r="1" spans="1:5" ht="12.75" customHeight="1" x14ac:dyDescent="0.2">
      <c r="A1" s="54" t="s">
        <v>16</v>
      </c>
      <c r="B1" s="55"/>
      <c r="C1" s="55"/>
      <c r="D1" s="55"/>
      <c r="E1" s="55"/>
    </row>
    <row r="2" spans="1:5" ht="13.5" thickBot="1" x14ac:dyDescent="0.25">
      <c r="A2" s="56"/>
      <c r="B2" s="55"/>
      <c r="C2" s="55"/>
      <c r="D2" s="55"/>
      <c r="E2" s="55"/>
    </row>
    <row r="3" spans="1:5" ht="25.5" x14ac:dyDescent="0.2">
      <c r="A3" s="57" t="s">
        <v>0</v>
      </c>
      <c r="B3" s="57" t="s">
        <v>1</v>
      </c>
      <c r="C3" s="57" t="s">
        <v>2</v>
      </c>
      <c r="D3" s="16" t="s">
        <v>3</v>
      </c>
      <c r="E3" s="16" t="s">
        <v>4</v>
      </c>
    </row>
    <row r="4" spans="1:5" ht="25.5" x14ac:dyDescent="0.2">
      <c r="A4" s="58"/>
      <c r="B4" s="58"/>
      <c r="C4" s="58"/>
      <c r="D4" s="34" t="s">
        <v>14</v>
      </c>
      <c r="E4" s="1" t="s">
        <v>5</v>
      </c>
    </row>
    <row r="5" spans="1:5" ht="15" thickBot="1" x14ac:dyDescent="0.25">
      <c r="A5" s="59"/>
      <c r="B5" s="59"/>
      <c r="C5" s="59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44593</v>
      </c>
      <c r="D7" s="36">
        <v>30.5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44594</v>
      </c>
      <c r="D8" s="37">
        <v>24.9</v>
      </c>
      <c r="E8" s="21" t="str">
        <f t="shared" ref="E8:E35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4" si="1">C8+1</f>
        <v>44595</v>
      </c>
      <c r="D9" s="37">
        <v>25.3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44596</v>
      </c>
      <c r="D10" s="38">
        <v>42.8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44597</v>
      </c>
      <c r="D11" s="39">
        <v>33.700000000000003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44598</v>
      </c>
      <c r="D12" s="39">
        <v>37.5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44599</v>
      </c>
      <c r="D13" s="39">
        <v>37.4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44600</v>
      </c>
      <c r="D14" s="39">
        <v>21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44601</v>
      </c>
      <c r="D15" s="39">
        <v>29.2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44602</v>
      </c>
      <c r="D16" s="39">
        <v>37.1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44603</v>
      </c>
      <c r="D17" s="40">
        <v>37.700000000000003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44604</v>
      </c>
      <c r="D18" s="41">
        <v>17.5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44605</v>
      </c>
      <c r="D19" s="41">
        <v>26.2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44606</v>
      </c>
      <c r="D20" s="41">
        <v>28.4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44607</v>
      </c>
      <c r="D21" s="41">
        <v>37.299999999999997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44608</v>
      </c>
      <c r="D22" s="41">
        <v>43.1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44609</v>
      </c>
      <c r="D23" s="41">
        <v>36.1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44610</v>
      </c>
      <c r="D24" s="42">
        <v>29.8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44611</v>
      </c>
      <c r="D25" s="39">
        <v>21.9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44612</v>
      </c>
      <c r="D26" s="39">
        <v>35.200000000000003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44613</v>
      </c>
      <c r="D27" s="40">
        <v>34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44614</v>
      </c>
      <c r="D28" s="41">
        <v>17.399999999999999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44615</v>
      </c>
      <c r="D29" s="41">
        <v>18.100000000000001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44616</v>
      </c>
      <c r="D30" s="42">
        <v>13.9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44617</v>
      </c>
      <c r="D31" s="39">
        <v>33.4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44618</v>
      </c>
      <c r="D32" s="39">
        <v>28.8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44619</v>
      </c>
      <c r="D33" s="39">
        <v>8.5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44620</v>
      </c>
      <c r="D34" s="40">
        <v>7.7</v>
      </c>
      <c r="E34" s="22" t="str">
        <f t="shared" si="0"/>
        <v>-</v>
      </c>
    </row>
    <row r="35" spans="1:5" x14ac:dyDescent="0.2">
      <c r="A35" s="20"/>
      <c r="B35" s="7"/>
      <c r="C35" s="6"/>
      <c r="D35" s="52"/>
      <c r="E35" s="22" t="str">
        <f t="shared" si="0"/>
        <v>-</v>
      </c>
    </row>
    <row r="36" spans="1:5" x14ac:dyDescent="0.2">
      <c r="A36" s="60" t="s">
        <v>6</v>
      </c>
      <c r="B36" s="61"/>
      <c r="C36" s="61"/>
      <c r="D36" s="62"/>
      <c r="E36" s="23">
        <f>COUNT(D7:D35)</f>
        <v>28</v>
      </c>
    </row>
    <row r="37" spans="1:5" x14ac:dyDescent="0.2">
      <c r="A37" s="60" t="s">
        <v>7</v>
      </c>
      <c r="B37" s="61"/>
      <c r="C37" s="61"/>
      <c r="D37" s="62"/>
      <c r="E37" s="23">
        <f>'M1'!E38+'M2'!E36</f>
        <v>58</v>
      </c>
    </row>
    <row r="38" spans="1:5" x14ac:dyDescent="0.2">
      <c r="A38" s="60" t="s">
        <v>8</v>
      </c>
      <c r="B38" s="61"/>
      <c r="C38" s="61"/>
      <c r="D38" s="62"/>
      <c r="E38" s="23">
        <f>COUNT(E7:E35)</f>
        <v>0</v>
      </c>
    </row>
    <row r="39" spans="1:5" x14ac:dyDescent="0.2">
      <c r="A39" s="60" t="s">
        <v>9</v>
      </c>
      <c r="B39" s="61"/>
      <c r="C39" s="61"/>
      <c r="D39" s="62"/>
      <c r="E39" s="23">
        <f>'M1'!E40+'M2'!E38</f>
        <v>2</v>
      </c>
    </row>
    <row r="40" spans="1:5" x14ac:dyDescent="0.2">
      <c r="A40" s="60" t="s">
        <v>10</v>
      </c>
      <c r="B40" s="61"/>
      <c r="C40" s="61"/>
      <c r="D40" s="62"/>
      <c r="E40" s="24">
        <f>AVERAGE(D7:D35)</f>
        <v>28.37142857142857</v>
      </c>
    </row>
    <row r="41" spans="1:5" ht="13.5" thickBot="1" x14ac:dyDescent="0.25">
      <c r="A41" s="64" t="s">
        <v>11</v>
      </c>
      <c r="B41" s="65"/>
      <c r="C41" s="65"/>
      <c r="D41" s="66"/>
      <c r="E41" s="25">
        <f>(E36/28)*100</f>
        <v>100</v>
      </c>
    </row>
    <row r="42" spans="1:5" x14ac:dyDescent="0.2">
      <c r="A42" s="11"/>
      <c r="B42" s="11"/>
      <c r="C42" s="11"/>
      <c r="D42" s="11"/>
      <c r="E42" s="11"/>
    </row>
    <row r="43" spans="1:5" ht="18" x14ac:dyDescent="0.25">
      <c r="A43" s="13"/>
      <c r="B43" s="14"/>
      <c r="C43" s="14"/>
      <c r="D43" s="14"/>
      <c r="E43" s="14"/>
    </row>
    <row r="44" spans="1:5" x14ac:dyDescent="0.2">
      <c r="A44" s="12"/>
      <c r="B44" s="12"/>
      <c r="C44" s="12"/>
      <c r="D44" s="12"/>
      <c r="E44" s="12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</sheetData>
  <protectedRanges>
    <protectedRange sqref="D7:D35" name="Range1"/>
    <protectedRange sqref="B7:B35" name="Range1_1"/>
    <protectedRange sqref="A7:A35" name="Range1_1_1"/>
  </protectedRanges>
  <mergeCells count="11">
    <mergeCell ref="A36:D36"/>
    <mergeCell ref="A1:E1"/>
    <mergeCell ref="A2:E2"/>
    <mergeCell ref="A3:A5"/>
    <mergeCell ref="B3:B5"/>
    <mergeCell ref="C3:C5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H39" sqref="H39"/>
    </sheetView>
  </sheetViews>
  <sheetFormatPr defaultRowHeight="12.75" x14ac:dyDescent="0.2"/>
  <cols>
    <col min="1" max="1" width="15.42578125" customWidth="1"/>
    <col min="2" max="2" width="10.42578125" customWidth="1"/>
    <col min="3" max="3" width="12.42578125" customWidth="1"/>
    <col min="4" max="4" width="14.85546875" customWidth="1"/>
    <col min="5" max="5" width="15.85546875" customWidth="1"/>
  </cols>
  <sheetData>
    <row r="1" spans="1:5" ht="12.75" customHeight="1" x14ac:dyDescent="0.2">
      <c r="A1" s="54" t="s">
        <v>16</v>
      </c>
      <c r="B1" s="55"/>
      <c r="C1" s="55"/>
      <c r="D1" s="55"/>
      <c r="E1" s="55"/>
    </row>
    <row r="2" spans="1:5" ht="13.5" thickBot="1" x14ac:dyDescent="0.25">
      <c r="A2" s="56"/>
      <c r="B2" s="55"/>
      <c r="C2" s="55"/>
      <c r="D2" s="55"/>
      <c r="E2" s="55"/>
    </row>
    <row r="3" spans="1:5" ht="25.5" x14ac:dyDescent="0.2">
      <c r="A3" s="57" t="s">
        <v>0</v>
      </c>
      <c r="B3" s="57" t="s">
        <v>1</v>
      </c>
      <c r="C3" s="57" t="s">
        <v>2</v>
      </c>
      <c r="D3" s="16" t="s">
        <v>3</v>
      </c>
      <c r="E3" s="16" t="s">
        <v>4</v>
      </c>
    </row>
    <row r="4" spans="1:5" ht="25.5" x14ac:dyDescent="0.2">
      <c r="A4" s="58"/>
      <c r="B4" s="58"/>
      <c r="C4" s="58"/>
      <c r="D4" s="34" t="s">
        <v>14</v>
      </c>
      <c r="E4" s="1" t="s">
        <v>5</v>
      </c>
    </row>
    <row r="5" spans="1:5" ht="15" thickBot="1" x14ac:dyDescent="0.25">
      <c r="A5" s="59"/>
      <c r="B5" s="59"/>
      <c r="C5" s="59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44621</v>
      </c>
      <c r="D7" s="44">
        <v>15.2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44622</v>
      </c>
      <c r="D8" s="44">
        <v>16.8</v>
      </c>
      <c r="E8" s="29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44623</v>
      </c>
      <c r="D9" s="44">
        <v>45</v>
      </c>
      <c r="E9" s="29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44624</v>
      </c>
      <c r="D10" s="44">
        <v>34.4</v>
      </c>
      <c r="E10" s="29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44625</v>
      </c>
      <c r="D11" s="44">
        <v>21.3</v>
      </c>
      <c r="E11" s="29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44626</v>
      </c>
      <c r="D12" s="44">
        <v>11.4</v>
      </c>
      <c r="E12" s="29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44627</v>
      </c>
      <c r="D13" s="44">
        <v>11.2</v>
      </c>
      <c r="E13" s="29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44628</v>
      </c>
      <c r="D14" s="44">
        <v>22.2</v>
      </c>
      <c r="E14" s="29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44629</v>
      </c>
      <c r="D15" s="44">
        <v>11.9</v>
      </c>
      <c r="E15" s="29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44630</v>
      </c>
      <c r="D16" s="44">
        <v>15.7</v>
      </c>
      <c r="E16" s="29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44631</v>
      </c>
      <c r="D17" s="44">
        <v>21.1</v>
      </c>
      <c r="E17" s="29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44632</v>
      </c>
      <c r="D18" s="44">
        <v>21.3</v>
      </c>
      <c r="E18" s="29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44633</v>
      </c>
      <c r="D19" s="44">
        <v>32.299999999999997</v>
      </c>
      <c r="E19" s="29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44634</v>
      </c>
      <c r="D20" s="44">
        <v>32.299999999999997</v>
      </c>
      <c r="E20" s="29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44635</v>
      </c>
      <c r="D21" s="44">
        <v>58.1</v>
      </c>
      <c r="E21" s="29">
        <f t="shared" si="0"/>
        <v>1.1619999999999999</v>
      </c>
    </row>
    <row r="22" spans="1:5" x14ac:dyDescent="0.2">
      <c r="A22" s="20" t="s">
        <v>13</v>
      </c>
      <c r="B22" s="7" t="s">
        <v>12</v>
      </c>
      <c r="C22" s="6">
        <f t="shared" si="1"/>
        <v>44636</v>
      </c>
      <c r="D22" s="44">
        <v>40.299999999999997</v>
      </c>
      <c r="E22" s="29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44637</v>
      </c>
      <c r="D23" s="44">
        <v>17.899999999999999</v>
      </c>
      <c r="E23" s="29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44638</v>
      </c>
      <c r="D24" s="44">
        <v>18.8</v>
      </c>
      <c r="E24" s="29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44639</v>
      </c>
      <c r="D25" s="44">
        <v>23.5</v>
      </c>
      <c r="E25" s="29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44640</v>
      </c>
      <c r="D26" s="44">
        <v>28.1</v>
      </c>
      <c r="E26" s="29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44641</v>
      </c>
      <c r="D27" s="44">
        <v>36.299999999999997</v>
      </c>
      <c r="E27" s="29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44642</v>
      </c>
      <c r="D28" s="44">
        <v>29.2</v>
      </c>
      <c r="E28" s="29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44643</v>
      </c>
      <c r="D29" s="44">
        <v>32.4</v>
      </c>
      <c r="E29" s="29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44644</v>
      </c>
      <c r="D30" s="44">
        <v>53.1</v>
      </c>
      <c r="E30" s="29">
        <f t="shared" si="0"/>
        <v>1.0620000000000001</v>
      </c>
    </row>
    <row r="31" spans="1:5" x14ac:dyDescent="0.2">
      <c r="A31" s="20" t="s">
        <v>13</v>
      </c>
      <c r="B31" s="7" t="s">
        <v>12</v>
      </c>
      <c r="C31" s="6">
        <f t="shared" si="1"/>
        <v>44645</v>
      </c>
      <c r="D31" s="44">
        <v>27.4</v>
      </c>
      <c r="E31" s="29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44646</v>
      </c>
      <c r="D32" s="44">
        <v>39.4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44647</v>
      </c>
      <c r="D33" s="44">
        <v>50.5</v>
      </c>
      <c r="E33" s="22">
        <f t="shared" si="0"/>
        <v>1.01</v>
      </c>
    </row>
    <row r="34" spans="1:5" x14ac:dyDescent="0.2">
      <c r="A34" s="20" t="s">
        <v>13</v>
      </c>
      <c r="B34" s="7" t="s">
        <v>12</v>
      </c>
      <c r="C34" s="6">
        <f t="shared" si="1"/>
        <v>44648</v>
      </c>
      <c r="D34" s="44">
        <v>60.6</v>
      </c>
      <c r="E34" s="22">
        <f t="shared" si="0"/>
        <v>1.212</v>
      </c>
    </row>
    <row r="35" spans="1:5" x14ac:dyDescent="0.2">
      <c r="A35" s="20" t="s">
        <v>13</v>
      </c>
      <c r="B35" s="7" t="s">
        <v>12</v>
      </c>
      <c r="C35" s="6">
        <f t="shared" si="1"/>
        <v>44649</v>
      </c>
      <c r="D35" s="44">
        <v>45.8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44650</v>
      </c>
      <c r="D36" s="44">
        <v>48.4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44651</v>
      </c>
      <c r="D37" s="40">
        <v>56.3</v>
      </c>
      <c r="E37" s="22">
        <f t="shared" si="0"/>
        <v>1.1259999999999999</v>
      </c>
    </row>
    <row r="38" spans="1:5" x14ac:dyDescent="0.2">
      <c r="A38" s="60" t="s">
        <v>6</v>
      </c>
      <c r="B38" s="61"/>
      <c r="C38" s="61"/>
      <c r="D38" s="62"/>
      <c r="E38" s="23">
        <f>COUNT(D7:D37)</f>
        <v>31</v>
      </c>
    </row>
    <row r="39" spans="1:5" x14ac:dyDescent="0.2">
      <c r="A39" s="60" t="s">
        <v>7</v>
      </c>
      <c r="B39" s="61"/>
      <c r="C39" s="61"/>
      <c r="D39" s="62"/>
      <c r="E39" s="23">
        <f>'M2'!E37+'M3'!E38</f>
        <v>89</v>
      </c>
    </row>
    <row r="40" spans="1:5" x14ac:dyDescent="0.2">
      <c r="A40" s="60" t="s">
        <v>8</v>
      </c>
      <c r="B40" s="61"/>
      <c r="C40" s="61"/>
      <c r="D40" s="62"/>
      <c r="E40" s="23">
        <f>COUNT(E7:E37)</f>
        <v>5</v>
      </c>
    </row>
    <row r="41" spans="1:5" x14ac:dyDescent="0.2">
      <c r="A41" s="60" t="s">
        <v>9</v>
      </c>
      <c r="B41" s="61"/>
      <c r="C41" s="61"/>
      <c r="D41" s="62"/>
      <c r="E41" s="23">
        <f>'M2'!E39+'M3'!E40</f>
        <v>7</v>
      </c>
    </row>
    <row r="42" spans="1:5" x14ac:dyDescent="0.2">
      <c r="A42" s="60" t="s">
        <v>10</v>
      </c>
      <c r="B42" s="61"/>
      <c r="C42" s="61"/>
      <c r="D42" s="62"/>
      <c r="E42" s="24">
        <f>AVERAGE(D7:D37)</f>
        <v>31.554838709677416</v>
      </c>
    </row>
    <row r="43" spans="1:5" ht="13.5" thickBot="1" x14ac:dyDescent="0.25">
      <c r="A43" s="64" t="s">
        <v>11</v>
      </c>
      <c r="B43" s="65"/>
      <c r="C43" s="65"/>
      <c r="D43" s="66"/>
      <c r="E43" s="25">
        <f>(E38/31)*100</f>
        <v>100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H29" sqref="H29"/>
    </sheetView>
  </sheetViews>
  <sheetFormatPr defaultRowHeight="12.75" x14ac:dyDescent="0.2"/>
  <cols>
    <col min="1" max="1" width="15" customWidth="1"/>
    <col min="2" max="2" width="10.140625" customWidth="1"/>
    <col min="3" max="3" width="12.5703125" customWidth="1"/>
    <col min="4" max="4" width="15.28515625" customWidth="1"/>
    <col min="5" max="5" width="14.42578125" customWidth="1"/>
  </cols>
  <sheetData>
    <row r="1" spans="1:5" ht="12.75" customHeight="1" x14ac:dyDescent="0.2">
      <c r="A1" s="54" t="s">
        <v>16</v>
      </c>
      <c r="B1" s="55"/>
      <c r="C1" s="55"/>
      <c r="D1" s="55"/>
      <c r="E1" s="55"/>
    </row>
    <row r="2" spans="1:5" ht="13.5" thickBot="1" x14ac:dyDescent="0.25">
      <c r="A2" s="56"/>
      <c r="B2" s="55"/>
      <c r="C2" s="55"/>
      <c r="D2" s="55"/>
      <c r="E2" s="55"/>
    </row>
    <row r="3" spans="1:5" ht="25.5" x14ac:dyDescent="0.2">
      <c r="A3" s="57" t="s">
        <v>0</v>
      </c>
      <c r="B3" s="57" t="s">
        <v>1</v>
      </c>
      <c r="C3" s="57" t="s">
        <v>2</v>
      </c>
      <c r="D3" s="16" t="s">
        <v>3</v>
      </c>
      <c r="E3" s="16" t="s">
        <v>4</v>
      </c>
    </row>
    <row r="4" spans="1:5" ht="25.5" x14ac:dyDescent="0.2">
      <c r="A4" s="58"/>
      <c r="B4" s="58"/>
      <c r="C4" s="58"/>
      <c r="D4" s="34" t="s">
        <v>14</v>
      </c>
      <c r="E4" s="1" t="s">
        <v>5</v>
      </c>
    </row>
    <row r="5" spans="1:5" ht="15" thickBot="1" x14ac:dyDescent="0.25">
      <c r="A5" s="59"/>
      <c r="B5" s="59"/>
      <c r="C5" s="59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44652</v>
      </c>
      <c r="D7" s="44">
        <v>55.6</v>
      </c>
      <c r="E7" s="21">
        <f>IF(D7&gt;50,D7/50,IF(D7&lt;=50,"-"))</f>
        <v>1.1120000000000001</v>
      </c>
    </row>
    <row r="8" spans="1:5" x14ac:dyDescent="0.2">
      <c r="A8" s="20" t="s">
        <v>13</v>
      </c>
      <c r="B8" s="7" t="s">
        <v>12</v>
      </c>
      <c r="C8" s="6">
        <f>C7+1</f>
        <v>44653</v>
      </c>
      <c r="D8" s="44">
        <v>28.1</v>
      </c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44654</v>
      </c>
      <c r="D9" s="45">
        <v>20.3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44655</v>
      </c>
      <c r="D10" s="44">
        <v>19.399999999999999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44656</v>
      </c>
      <c r="D11" s="44">
        <v>25.7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44657</v>
      </c>
      <c r="D12" s="44">
        <v>21.3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44658</v>
      </c>
      <c r="D13" s="44">
        <v>26.4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44659</v>
      </c>
      <c r="D14" s="44">
        <v>28.8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44660</v>
      </c>
      <c r="D15" s="44">
        <v>28.7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44661</v>
      </c>
      <c r="D16" s="44">
        <v>11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44662</v>
      </c>
      <c r="D17" s="45">
        <v>43.8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44663</v>
      </c>
      <c r="D18" s="44">
        <v>24.2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44664</v>
      </c>
      <c r="D19" s="44">
        <v>22.5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44665</v>
      </c>
      <c r="D20" s="44">
        <v>27.5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44666</v>
      </c>
      <c r="D21" s="44">
        <v>33.299999999999997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44667</v>
      </c>
      <c r="D22" s="44">
        <v>26.9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44668</v>
      </c>
      <c r="D23" s="44">
        <v>5.9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44669</v>
      </c>
      <c r="D24" s="44">
        <v>9.6999999999999993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44670</v>
      </c>
      <c r="D25" s="44">
        <v>26.3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44671</v>
      </c>
      <c r="D26" s="44">
        <v>13.4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44672</v>
      </c>
      <c r="D27" s="44">
        <v>26.6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44673</v>
      </c>
      <c r="D28" s="44">
        <v>24.2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44674</v>
      </c>
      <c r="D29" s="44">
        <v>29.4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44675</v>
      </c>
      <c r="D30" s="45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44676</v>
      </c>
      <c r="D31" s="45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44677</v>
      </c>
      <c r="D32" s="44">
        <v>30.5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44678</v>
      </c>
      <c r="D33" s="44">
        <v>17.100000000000001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44679</v>
      </c>
      <c r="D34" s="44">
        <v>16.5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44680</v>
      </c>
      <c r="D35" s="41">
        <v>18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44681</v>
      </c>
      <c r="D36" s="41">
        <v>16.5</v>
      </c>
      <c r="E36" s="22" t="str">
        <f t="shared" si="0"/>
        <v>-</v>
      </c>
    </row>
    <row r="37" spans="1:5" x14ac:dyDescent="0.2">
      <c r="A37" s="60" t="s">
        <v>6</v>
      </c>
      <c r="B37" s="61"/>
      <c r="C37" s="61"/>
      <c r="D37" s="62"/>
      <c r="E37" s="23">
        <f>COUNT(D7:D36)</f>
        <v>28</v>
      </c>
    </row>
    <row r="38" spans="1:5" x14ac:dyDescent="0.2">
      <c r="A38" s="60" t="s">
        <v>7</v>
      </c>
      <c r="B38" s="61"/>
      <c r="C38" s="61"/>
      <c r="D38" s="62"/>
      <c r="E38" s="23">
        <f>'M3'!E39+'M4'!E37</f>
        <v>117</v>
      </c>
    </row>
    <row r="39" spans="1:5" x14ac:dyDescent="0.2">
      <c r="A39" s="60" t="s">
        <v>8</v>
      </c>
      <c r="B39" s="61"/>
      <c r="C39" s="61"/>
      <c r="D39" s="62"/>
      <c r="E39" s="23">
        <f>COUNT(E7:E36)</f>
        <v>1</v>
      </c>
    </row>
    <row r="40" spans="1:5" x14ac:dyDescent="0.2">
      <c r="A40" s="60" t="s">
        <v>9</v>
      </c>
      <c r="B40" s="61"/>
      <c r="C40" s="61"/>
      <c r="D40" s="62"/>
      <c r="E40" s="23">
        <f>'M3'!E41+'M4'!E39</f>
        <v>8</v>
      </c>
    </row>
    <row r="41" spans="1:5" x14ac:dyDescent="0.2">
      <c r="A41" s="60" t="s">
        <v>10</v>
      </c>
      <c r="B41" s="61"/>
      <c r="C41" s="61"/>
      <c r="D41" s="62"/>
      <c r="E41" s="24">
        <f>AVERAGE(D7:D36)</f>
        <v>24.2</v>
      </c>
    </row>
    <row r="42" spans="1:5" ht="13.5" thickBot="1" x14ac:dyDescent="0.25">
      <c r="A42" s="64" t="s">
        <v>11</v>
      </c>
      <c r="B42" s="65"/>
      <c r="C42" s="65"/>
      <c r="D42" s="66"/>
      <c r="E42" s="25">
        <f>(E37/30)*100</f>
        <v>93.333333333333329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7:D37"/>
    <mergeCell ref="A1:E1"/>
    <mergeCell ref="A2:E2"/>
    <mergeCell ref="A3:A5"/>
    <mergeCell ref="B3:B5"/>
    <mergeCell ref="C3:C5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0" workbookViewId="0">
      <selection activeCell="A38" sqref="A38:D38"/>
    </sheetView>
  </sheetViews>
  <sheetFormatPr defaultRowHeight="12.75" x14ac:dyDescent="0.2"/>
  <cols>
    <col min="1" max="1" width="15.140625" customWidth="1"/>
    <col min="2" max="2" width="11.28515625" customWidth="1"/>
    <col min="3" max="3" width="13" customWidth="1"/>
    <col min="4" max="4" width="16.5703125" customWidth="1"/>
    <col min="5" max="5" width="14.42578125" customWidth="1"/>
  </cols>
  <sheetData>
    <row r="1" spans="1:5" ht="12.75" customHeight="1" x14ac:dyDescent="0.2">
      <c r="A1" s="54" t="s">
        <v>16</v>
      </c>
      <c r="B1" s="55"/>
      <c r="C1" s="55"/>
      <c r="D1" s="55"/>
      <c r="E1" s="55"/>
    </row>
    <row r="2" spans="1:5" ht="13.5" thickBot="1" x14ac:dyDescent="0.25">
      <c r="A2" s="56"/>
      <c r="B2" s="55"/>
      <c r="C2" s="55"/>
      <c r="D2" s="55"/>
      <c r="E2" s="55"/>
    </row>
    <row r="3" spans="1:5" ht="25.5" x14ac:dyDescent="0.2">
      <c r="A3" s="57" t="s">
        <v>0</v>
      </c>
      <c r="B3" s="57" t="s">
        <v>1</v>
      </c>
      <c r="C3" s="57" t="s">
        <v>2</v>
      </c>
      <c r="D3" s="16" t="s">
        <v>3</v>
      </c>
      <c r="E3" s="16" t="s">
        <v>4</v>
      </c>
    </row>
    <row r="4" spans="1:5" ht="25.5" x14ac:dyDescent="0.2">
      <c r="A4" s="58"/>
      <c r="B4" s="58"/>
      <c r="C4" s="58"/>
      <c r="D4" s="34" t="s">
        <v>14</v>
      </c>
      <c r="E4" s="1" t="s">
        <v>5</v>
      </c>
    </row>
    <row r="5" spans="1:5" ht="15" thickBot="1" x14ac:dyDescent="0.25">
      <c r="A5" s="59"/>
      <c r="B5" s="59"/>
      <c r="C5" s="59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44682</v>
      </c>
      <c r="D7" s="53">
        <v>20</v>
      </c>
      <c r="E7" s="21" t="str">
        <f t="shared" ref="E7:E37" si="0"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44683</v>
      </c>
      <c r="D8" s="8"/>
      <c r="E8" s="21" t="str">
        <f t="shared" si="0"/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44684</v>
      </c>
      <c r="D9" s="8">
        <v>17.3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44685</v>
      </c>
      <c r="D10" s="9">
        <v>19.5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44686</v>
      </c>
      <c r="D11" s="3">
        <v>25.2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44687</v>
      </c>
      <c r="D12" s="3">
        <v>20.8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44688</v>
      </c>
      <c r="D13" s="8">
        <v>19.600000000000001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44689</v>
      </c>
      <c r="D14" s="3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44690</v>
      </c>
      <c r="D15" s="3">
        <v>22.2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44691</v>
      </c>
      <c r="D16" s="3">
        <v>25.6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44692</v>
      </c>
      <c r="D17" s="3">
        <v>14.8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44693</v>
      </c>
      <c r="D18" s="44">
        <v>41.9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44694</v>
      </c>
      <c r="D19" s="44">
        <v>14.4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44695</v>
      </c>
      <c r="D20" s="44">
        <v>39.1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44696</v>
      </c>
      <c r="D21" s="44">
        <v>27.4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44697</v>
      </c>
      <c r="D22" s="46">
        <v>27.8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44698</v>
      </c>
      <c r="D23" s="46">
        <v>26.1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44699</v>
      </c>
      <c r="D24" s="46">
        <v>25.1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44700</v>
      </c>
      <c r="D25" s="44">
        <v>19.899999999999999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44701</v>
      </c>
      <c r="D26" s="44">
        <v>24.8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44702</v>
      </c>
      <c r="D27" s="46">
        <v>28.7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44703</v>
      </c>
      <c r="D28" s="28">
        <v>33.5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44704</v>
      </c>
      <c r="D29" s="46">
        <v>23.4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44705</v>
      </c>
      <c r="D30" s="46">
        <v>12.7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44706</v>
      </c>
      <c r="D31" s="46">
        <v>39.299999999999997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44707</v>
      </c>
      <c r="D32" s="45">
        <v>33.4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44708</v>
      </c>
      <c r="D33" s="46">
        <v>27.5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44709</v>
      </c>
      <c r="D34" s="46">
        <v>19.2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44710</v>
      </c>
      <c r="D35" s="46">
        <v>21.1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44711</v>
      </c>
      <c r="D36" s="46">
        <v>28.9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44712</v>
      </c>
      <c r="D37" s="32">
        <v>27.4</v>
      </c>
      <c r="E37" s="22" t="str">
        <f t="shared" si="0"/>
        <v>-</v>
      </c>
    </row>
    <row r="38" spans="1:5" x14ac:dyDescent="0.2">
      <c r="A38" s="60" t="s">
        <v>6</v>
      </c>
      <c r="B38" s="61"/>
      <c r="C38" s="61"/>
      <c r="D38" s="62"/>
      <c r="E38" s="23">
        <f>COUNT(D7:D37)</f>
        <v>29</v>
      </c>
    </row>
    <row r="39" spans="1:5" x14ac:dyDescent="0.2">
      <c r="A39" s="60" t="s">
        <v>7</v>
      </c>
      <c r="B39" s="61"/>
      <c r="C39" s="61"/>
      <c r="D39" s="62"/>
      <c r="E39" s="23">
        <f>'M4'!E38+'M5'!E38</f>
        <v>146</v>
      </c>
    </row>
    <row r="40" spans="1:5" x14ac:dyDescent="0.2">
      <c r="A40" s="60" t="s">
        <v>8</v>
      </c>
      <c r="B40" s="61"/>
      <c r="C40" s="61"/>
      <c r="D40" s="62"/>
      <c r="E40" s="23">
        <f>COUNT(E7:E37)</f>
        <v>0</v>
      </c>
    </row>
    <row r="41" spans="1:5" x14ac:dyDescent="0.2">
      <c r="A41" s="60" t="s">
        <v>9</v>
      </c>
      <c r="B41" s="61"/>
      <c r="C41" s="61"/>
      <c r="D41" s="62"/>
      <c r="E41" s="23">
        <f>'M4'!E40+'M5'!E40</f>
        <v>8</v>
      </c>
    </row>
    <row r="42" spans="1:5" x14ac:dyDescent="0.2">
      <c r="A42" s="60" t="s">
        <v>10</v>
      </c>
      <c r="B42" s="61"/>
      <c r="C42" s="61"/>
      <c r="D42" s="62"/>
      <c r="E42" s="24">
        <f>AVERAGE(D7:D37)</f>
        <v>25.055172413793105</v>
      </c>
    </row>
    <row r="43" spans="1:5" ht="13.5" thickBot="1" x14ac:dyDescent="0.25">
      <c r="A43" s="64" t="s">
        <v>11</v>
      </c>
      <c r="B43" s="65"/>
      <c r="C43" s="65"/>
      <c r="D43" s="66"/>
      <c r="E43" s="25">
        <f>(E38/31)*100</f>
        <v>93.548387096774192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29:D37 D7:D27" name="Range1"/>
    <protectedRange sqref="B7:B37" name="Range1_1"/>
    <protectedRange sqref="A7:A37" name="Range1_1_2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37" sqref="A37:D37"/>
    </sheetView>
  </sheetViews>
  <sheetFormatPr defaultRowHeight="12.75" x14ac:dyDescent="0.2"/>
  <cols>
    <col min="1" max="1" width="15.140625" customWidth="1"/>
    <col min="2" max="2" width="11.140625" customWidth="1"/>
    <col min="3" max="3" width="14.42578125" customWidth="1"/>
    <col min="4" max="4" width="15.28515625" customWidth="1"/>
    <col min="5" max="5" width="14.42578125" customWidth="1"/>
  </cols>
  <sheetData>
    <row r="1" spans="1:5" ht="12.75" customHeight="1" x14ac:dyDescent="0.2">
      <c r="A1" s="54" t="s">
        <v>16</v>
      </c>
      <c r="B1" s="55"/>
      <c r="C1" s="55"/>
      <c r="D1" s="55"/>
      <c r="E1" s="55"/>
    </row>
    <row r="2" spans="1:5" ht="13.5" thickBot="1" x14ac:dyDescent="0.25">
      <c r="A2" s="56"/>
      <c r="B2" s="55"/>
      <c r="C2" s="55"/>
      <c r="D2" s="55"/>
      <c r="E2" s="55"/>
    </row>
    <row r="3" spans="1:5" ht="25.5" x14ac:dyDescent="0.2">
      <c r="A3" s="57" t="s">
        <v>0</v>
      </c>
      <c r="B3" s="57" t="s">
        <v>1</v>
      </c>
      <c r="C3" s="57" t="s">
        <v>2</v>
      </c>
      <c r="D3" s="16" t="s">
        <v>3</v>
      </c>
      <c r="E3" s="16" t="s">
        <v>4</v>
      </c>
    </row>
    <row r="4" spans="1:5" ht="25.5" x14ac:dyDescent="0.2">
      <c r="A4" s="58"/>
      <c r="B4" s="58"/>
      <c r="C4" s="58"/>
      <c r="D4" s="34" t="s">
        <v>14</v>
      </c>
      <c r="E4" s="1" t="s">
        <v>5</v>
      </c>
    </row>
    <row r="5" spans="1:5" ht="15" thickBot="1" x14ac:dyDescent="0.25">
      <c r="A5" s="59"/>
      <c r="B5" s="59"/>
      <c r="C5" s="59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44713</v>
      </c>
      <c r="D7" s="32">
        <v>33.4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44714</v>
      </c>
      <c r="D8" s="32">
        <v>38.6</v>
      </c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44715</v>
      </c>
      <c r="D9" s="46">
        <v>30.9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44716</v>
      </c>
      <c r="D10" s="46">
        <v>22.1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44717</v>
      </c>
      <c r="D11" s="32">
        <v>20.3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44718</v>
      </c>
      <c r="D12" s="32">
        <v>15.6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44719</v>
      </c>
      <c r="D13" s="32">
        <v>14.7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44720</v>
      </c>
      <c r="D14" s="32">
        <v>16.7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44721</v>
      </c>
      <c r="D15" s="32">
        <v>20.6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44722</v>
      </c>
      <c r="D16" s="33">
        <v>16.399999999999999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44723</v>
      </c>
      <c r="D17" s="51">
        <v>13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44724</v>
      </c>
      <c r="D18" s="46">
        <v>13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44725</v>
      </c>
      <c r="D19" s="46">
        <v>29.5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44726</v>
      </c>
      <c r="D20" s="32">
        <v>23.2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44727</v>
      </c>
      <c r="D21" s="32">
        <v>21.7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44728</v>
      </c>
      <c r="D22" s="51">
        <v>20.399999999999999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44729</v>
      </c>
      <c r="D23" s="32">
        <v>22.4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44730</v>
      </c>
      <c r="D24" s="32">
        <v>20.399999999999999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44731</v>
      </c>
      <c r="D25" s="46">
        <v>20.2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44732</v>
      </c>
      <c r="D26" s="32">
        <v>21.5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44733</v>
      </c>
      <c r="D27" s="32">
        <v>35.1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44734</v>
      </c>
      <c r="D28" s="32">
        <v>32.5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44735</v>
      </c>
      <c r="D29" s="46">
        <v>32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44736</v>
      </c>
      <c r="D30" s="32">
        <v>27.6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44737</v>
      </c>
      <c r="D31" s="28">
        <v>17.7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44738</v>
      </c>
      <c r="D32" s="30">
        <v>17.5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44739</v>
      </c>
      <c r="D33" s="28">
        <v>24.6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44740</v>
      </c>
      <c r="D34" s="30">
        <v>23.2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44741</v>
      </c>
      <c r="D35" s="30">
        <v>28.1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44742</v>
      </c>
      <c r="D36" s="30">
        <v>25.4</v>
      </c>
      <c r="E36" s="22" t="str">
        <f t="shared" si="0"/>
        <v>-</v>
      </c>
    </row>
    <row r="37" spans="1:5" x14ac:dyDescent="0.2">
      <c r="A37" s="60" t="s">
        <v>6</v>
      </c>
      <c r="B37" s="61"/>
      <c r="C37" s="61"/>
      <c r="D37" s="62"/>
      <c r="E37" s="23">
        <f>COUNT(D7:D36)</f>
        <v>30</v>
      </c>
    </row>
    <row r="38" spans="1:5" x14ac:dyDescent="0.2">
      <c r="A38" s="60" t="s">
        <v>7</v>
      </c>
      <c r="B38" s="61"/>
      <c r="C38" s="61"/>
      <c r="D38" s="62"/>
      <c r="E38" s="23">
        <f>'M5'!E39+'M6'!E37</f>
        <v>176</v>
      </c>
    </row>
    <row r="39" spans="1:5" x14ac:dyDescent="0.2">
      <c r="A39" s="60" t="s">
        <v>8</v>
      </c>
      <c r="B39" s="61"/>
      <c r="C39" s="61"/>
      <c r="D39" s="62"/>
      <c r="E39" s="23">
        <f>COUNT(E7:E36)</f>
        <v>0</v>
      </c>
    </row>
    <row r="40" spans="1:5" x14ac:dyDescent="0.2">
      <c r="A40" s="60" t="s">
        <v>9</v>
      </c>
      <c r="B40" s="61"/>
      <c r="C40" s="61"/>
      <c r="D40" s="62"/>
      <c r="E40" s="23">
        <f>'M5'!E41+'M6'!E39</f>
        <v>8</v>
      </c>
    </row>
    <row r="41" spans="1:5" x14ac:dyDescent="0.2">
      <c r="A41" s="60" t="s">
        <v>10</v>
      </c>
      <c r="B41" s="61"/>
      <c r="C41" s="61"/>
      <c r="D41" s="62"/>
      <c r="E41" s="24">
        <f>AVERAGE(D7:D36)</f>
        <v>23.276666666666664</v>
      </c>
    </row>
    <row r="42" spans="1:5" ht="13.5" thickBot="1" x14ac:dyDescent="0.25">
      <c r="A42" s="64" t="s">
        <v>11</v>
      </c>
      <c r="B42" s="65"/>
      <c r="C42" s="65"/>
      <c r="D42" s="66"/>
      <c r="E42" s="25">
        <f>(E37/30)*100</f>
        <v>100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D7:D36" name="Range1"/>
    <protectedRange sqref="B7:B36" name="Range1_1"/>
    <protectedRange sqref="A7:A36" name="Range1_1_1"/>
  </protectedRanges>
  <mergeCells count="11">
    <mergeCell ref="A37:D37"/>
    <mergeCell ref="A1:E1"/>
    <mergeCell ref="A2:E2"/>
    <mergeCell ref="A3:A5"/>
    <mergeCell ref="B3:B5"/>
    <mergeCell ref="C3:C5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D33" sqref="D33"/>
    </sheetView>
  </sheetViews>
  <sheetFormatPr defaultRowHeight="12.75" x14ac:dyDescent="0.2"/>
  <cols>
    <col min="1" max="1" width="14.85546875" customWidth="1"/>
    <col min="2" max="2" width="11.140625" customWidth="1"/>
    <col min="3" max="3" width="12.85546875" customWidth="1"/>
    <col min="4" max="4" width="15.85546875" customWidth="1"/>
    <col min="5" max="5" width="14.42578125" customWidth="1"/>
  </cols>
  <sheetData>
    <row r="1" spans="1:5" ht="12.75" customHeight="1" x14ac:dyDescent="0.2">
      <c r="A1" s="54" t="s">
        <v>16</v>
      </c>
      <c r="B1" s="55"/>
      <c r="C1" s="55"/>
      <c r="D1" s="55"/>
      <c r="E1" s="55"/>
    </row>
    <row r="2" spans="1:5" ht="13.5" thickBot="1" x14ac:dyDescent="0.25">
      <c r="A2" s="56"/>
      <c r="B2" s="55"/>
      <c r="C2" s="55"/>
      <c r="D2" s="55"/>
      <c r="E2" s="55"/>
    </row>
    <row r="3" spans="1:5" ht="25.5" x14ac:dyDescent="0.2">
      <c r="A3" s="57" t="s">
        <v>0</v>
      </c>
      <c r="B3" s="57" t="s">
        <v>1</v>
      </c>
      <c r="C3" s="57" t="s">
        <v>2</v>
      </c>
      <c r="D3" s="16" t="s">
        <v>3</v>
      </c>
      <c r="E3" s="16" t="s">
        <v>4</v>
      </c>
    </row>
    <row r="4" spans="1:5" ht="25.5" x14ac:dyDescent="0.2">
      <c r="A4" s="58"/>
      <c r="B4" s="58"/>
      <c r="C4" s="58"/>
      <c r="D4" s="34" t="s">
        <v>14</v>
      </c>
      <c r="E4" s="1" t="s">
        <v>5</v>
      </c>
    </row>
    <row r="5" spans="1:5" ht="15" thickBot="1" x14ac:dyDescent="0.25">
      <c r="A5" s="59"/>
      <c r="B5" s="59"/>
      <c r="C5" s="59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44743</v>
      </c>
      <c r="D7" s="5">
        <v>23.8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44744</v>
      </c>
      <c r="D8" s="8">
        <v>21.3</v>
      </c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44745</v>
      </c>
      <c r="D9" s="8">
        <v>24.7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44746</v>
      </c>
      <c r="D10" s="9">
        <v>23.9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44747</v>
      </c>
      <c r="D11" s="3">
        <v>25.2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44748</v>
      </c>
      <c r="D12" s="39">
        <v>32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44749</v>
      </c>
      <c r="D13" s="3">
        <v>26.9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44750</v>
      </c>
      <c r="D14" s="3">
        <v>23.4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44751</v>
      </c>
      <c r="D15" s="3">
        <v>23.8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44752</v>
      </c>
      <c r="D16" s="3">
        <v>19.3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44753</v>
      </c>
      <c r="D17" s="40">
        <v>22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44754</v>
      </c>
      <c r="D18" s="2">
        <v>25.6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44755</v>
      </c>
      <c r="D19" s="2">
        <v>27.3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44756</v>
      </c>
      <c r="D20" s="2">
        <v>30.9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44757</v>
      </c>
      <c r="D21" s="41">
        <v>20.100000000000001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44758</v>
      </c>
      <c r="D22" s="2">
        <v>19.600000000000001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44759</v>
      </c>
      <c r="D23" s="2">
        <v>22.7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44760</v>
      </c>
      <c r="D24" s="10">
        <v>18.5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44761</v>
      </c>
      <c r="D25" s="3">
        <v>19.5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44762</v>
      </c>
      <c r="D26" s="3">
        <v>17.8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44763</v>
      </c>
      <c r="D27" s="4">
        <v>24.3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44764</v>
      </c>
      <c r="D28" s="2">
        <v>29.2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44765</v>
      </c>
      <c r="D29" s="2">
        <v>26.3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44766</v>
      </c>
      <c r="D30" s="10">
        <v>20.3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44767</v>
      </c>
      <c r="D31" s="3">
        <v>20.100000000000001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44768</v>
      </c>
      <c r="D32" s="3">
        <v>24.1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44769</v>
      </c>
      <c r="D33" s="39">
        <v>17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44770</v>
      </c>
      <c r="D34" s="40">
        <v>19.5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44771</v>
      </c>
      <c r="D35" s="2">
        <v>23.3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44772</v>
      </c>
      <c r="D36" s="2">
        <v>24.1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44773</v>
      </c>
      <c r="D37" s="2">
        <v>23.5</v>
      </c>
      <c r="E37" s="22" t="str">
        <f t="shared" si="0"/>
        <v>-</v>
      </c>
    </row>
    <row r="38" spans="1:5" x14ac:dyDescent="0.2">
      <c r="A38" s="60" t="s">
        <v>6</v>
      </c>
      <c r="B38" s="61"/>
      <c r="C38" s="61"/>
      <c r="D38" s="62"/>
      <c r="E38" s="23">
        <f>COUNT(D7:D37)</f>
        <v>31</v>
      </c>
    </row>
    <row r="39" spans="1:5" x14ac:dyDescent="0.2">
      <c r="A39" s="60" t="s">
        <v>7</v>
      </c>
      <c r="B39" s="61"/>
      <c r="C39" s="61"/>
      <c r="D39" s="62"/>
      <c r="E39" s="23">
        <f>'M6'!E38+'M7'!E38</f>
        <v>207</v>
      </c>
    </row>
    <row r="40" spans="1:5" x14ac:dyDescent="0.2">
      <c r="A40" s="60" t="s">
        <v>8</v>
      </c>
      <c r="B40" s="61"/>
      <c r="C40" s="61"/>
      <c r="D40" s="62"/>
      <c r="E40" s="23">
        <f>COUNT(E7:E37)</f>
        <v>0</v>
      </c>
    </row>
    <row r="41" spans="1:5" x14ac:dyDescent="0.2">
      <c r="A41" s="60" t="s">
        <v>9</v>
      </c>
      <c r="B41" s="61"/>
      <c r="C41" s="61"/>
      <c r="D41" s="62"/>
      <c r="E41" s="23">
        <f>'M6'!E40+'M7'!E40</f>
        <v>8</v>
      </c>
    </row>
    <row r="42" spans="1:5" x14ac:dyDescent="0.2">
      <c r="A42" s="60" t="s">
        <v>10</v>
      </c>
      <c r="B42" s="61"/>
      <c r="C42" s="61"/>
      <c r="D42" s="62"/>
      <c r="E42" s="24">
        <f>AVERAGE(D7:D37)</f>
        <v>23.225806451612904</v>
      </c>
    </row>
    <row r="43" spans="1:5" ht="13.5" thickBot="1" x14ac:dyDescent="0.25">
      <c r="A43" s="64" t="s">
        <v>11</v>
      </c>
      <c r="B43" s="65"/>
      <c r="C43" s="65"/>
      <c r="D43" s="66"/>
      <c r="E43" s="25">
        <f>(E38/31)*100</f>
        <v>100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0" workbookViewId="0">
      <selection activeCell="A38" sqref="A38:D38"/>
    </sheetView>
  </sheetViews>
  <sheetFormatPr defaultRowHeight="12.75" x14ac:dyDescent="0.2"/>
  <cols>
    <col min="1" max="1" width="15" customWidth="1"/>
    <col min="2" max="2" width="11.28515625" customWidth="1"/>
    <col min="3" max="3" width="13.85546875" customWidth="1"/>
    <col min="4" max="4" width="15.5703125" customWidth="1"/>
    <col min="5" max="5" width="14.42578125" customWidth="1"/>
  </cols>
  <sheetData>
    <row r="1" spans="1:5" ht="12.75" customHeight="1" x14ac:dyDescent="0.2">
      <c r="A1" s="54" t="s">
        <v>16</v>
      </c>
      <c r="B1" s="55"/>
      <c r="C1" s="55"/>
      <c r="D1" s="55"/>
      <c r="E1" s="55"/>
    </row>
    <row r="2" spans="1:5" ht="13.5" thickBot="1" x14ac:dyDescent="0.25">
      <c r="A2" s="56"/>
      <c r="B2" s="55"/>
      <c r="C2" s="55"/>
      <c r="D2" s="55"/>
      <c r="E2" s="55"/>
    </row>
    <row r="3" spans="1:5" ht="25.5" x14ac:dyDescent="0.2">
      <c r="A3" s="57" t="s">
        <v>0</v>
      </c>
      <c r="B3" s="57" t="s">
        <v>1</v>
      </c>
      <c r="C3" s="57" t="s">
        <v>2</v>
      </c>
      <c r="D3" s="16" t="s">
        <v>3</v>
      </c>
      <c r="E3" s="16" t="s">
        <v>4</v>
      </c>
    </row>
    <row r="4" spans="1:5" ht="25.5" x14ac:dyDescent="0.2">
      <c r="A4" s="58"/>
      <c r="B4" s="58"/>
      <c r="C4" s="58"/>
      <c r="D4" s="34" t="s">
        <v>14</v>
      </c>
      <c r="E4" s="1" t="s">
        <v>5</v>
      </c>
    </row>
    <row r="5" spans="1:5" ht="15" thickBot="1" x14ac:dyDescent="0.25">
      <c r="A5" s="59"/>
      <c r="B5" s="59"/>
      <c r="C5" s="59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44774</v>
      </c>
      <c r="D7" s="49">
        <v>20.399999999999999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44775</v>
      </c>
      <c r="D8" s="49">
        <v>18.399999999999999</v>
      </c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7" si="1">C8+1</f>
        <v>44776</v>
      </c>
      <c r="D9" s="49">
        <v>20.6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44777</v>
      </c>
      <c r="D10" s="49">
        <v>19.8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44778</v>
      </c>
      <c r="D11" s="49">
        <v>21.4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44779</v>
      </c>
      <c r="D12" s="49">
        <v>18.100000000000001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44780</v>
      </c>
      <c r="D13" s="49">
        <v>26.2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44781</v>
      </c>
      <c r="D14" s="49">
        <v>28.7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44782</v>
      </c>
      <c r="D15" s="49">
        <v>33.299999999999997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44783</v>
      </c>
      <c r="D16" s="49">
        <v>32.799999999999997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44784</v>
      </c>
      <c r="D17" s="49">
        <v>21.1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44785</v>
      </c>
      <c r="D18" s="49">
        <v>29.1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44786</v>
      </c>
      <c r="D19" s="49">
        <v>26.7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44787</v>
      </c>
      <c r="D20" s="49">
        <v>24.1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44788</v>
      </c>
      <c r="D21" s="49">
        <v>21.1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44789</v>
      </c>
      <c r="D22" s="49">
        <v>32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44790</v>
      </c>
      <c r="D23" s="49">
        <v>27.5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44791</v>
      </c>
      <c r="D24" s="49">
        <v>29.3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44792</v>
      </c>
      <c r="D25" s="49">
        <v>20.8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44793</v>
      </c>
      <c r="D26" s="49">
        <v>81</v>
      </c>
      <c r="E26" s="22">
        <f t="shared" si="0"/>
        <v>1.62</v>
      </c>
    </row>
    <row r="27" spans="1:5" x14ac:dyDescent="0.2">
      <c r="A27" s="20" t="s">
        <v>13</v>
      </c>
      <c r="B27" s="7" t="s">
        <v>12</v>
      </c>
      <c r="C27" s="47">
        <f t="shared" si="1"/>
        <v>44794</v>
      </c>
      <c r="D27" s="49">
        <v>65.900000000000006</v>
      </c>
      <c r="E27" s="22">
        <f t="shared" si="0"/>
        <v>1.3180000000000001</v>
      </c>
    </row>
    <row r="28" spans="1:5" x14ac:dyDescent="0.2">
      <c r="A28" s="20" t="s">
        <v>13</v>
      </c>
      <c r="B28" s="7" t="s">
        <v>12</v>
      </c>
      <c r="C28" s="47">
        <f t="shared" si="1"/>
        <v>44795</v>
      </c>
      <c r="D28" s="49">
        <v>58.5</v>
      </c>
      <c r="E28" s="22">
        <f t="shared" si="0"/>
        <v>1.17</v>
      </c>
    </row>
    <row r="29" spans="1:5" x14ac:dyDescent="0.2">
      <c r="A29" s="20" t="s">
        <v>13</v>
      </c>
      <c r="B29" s="7" t="s">
        <v>12</v>
      </c>
      <c r="C29" s="47">
        <f t="shared" si="1"/>
        <v>44796</v>
      </c>
      <c r="D29" s="49">
        <v>105.9</v>
      </c>
      <c r="E29" s="22">
        <f t="shared" si="0"/>
        <v>2.1180000000000003</v>
      </c>
    </row>
    <row r="30" spans="1:5" x14ac:dyDescent="0.2">
      <c r="A30" s="20" t="s">
        <v>13</v>
      </c>
      <c r="B30" s="7" t="s">
        <v>12</v>
      </c>
      <c r="C30" s="47">
        <f t="shared" si="1"/>
        <v>44797</v>
      </c>
      <c r="D30" s="49">
        <v>57.6</v>
      </c>
      <c r="E30" s="21">
        <f t="shared" si="0"/>
        <v>1.1520000000000001</v>
      </c>
    </row>
    <row r="31" spans="1:5" x14ac:dyDescent="0.2">
      <c r="A31" s="20" t="s">
        <v>13</v>
      </c>
      <c r="B31" s="7" t="s">
        <v>12</v>
      </c>
      <c r="C31" s="47">
        <f t="shared" si="1"/>
        <v>44798</v>
      </c>
      <c r="D31" s="49">
        <v>68</v>
      </c>
      <c r="E31" s="22">
        <f t="shared" si="0"/>
        <v>1.36</v>
      </c>
    </row>
    <row r="32" spans="1:5" x14ac:dyDescent="0.2">
      <c r="A32" s="20" t="s">
        <v>13</v>
      </c>
      <c r="B32" s="7" t="s">
        <v>12</v>
      </c>
      <c r="C32" s="47">
        <f t="shared" si="1"/>
        <v>44799</v>
      </c>
      <c r="D32" s="49">
        <v>81</v>
      </c>
      <c r="E32" s="22">
        <f t="shared" si="0"/>
        <v>1.62</v>
      </c>
    </row>
    <row r="33" spans="1:5" x14ac:dyDescent="0.2">
      <c r="A33" s="20" t="s">
        <v>13</v>
      </c>
      <c r="B33" s="7" t="s">
        <v>12</v>
      </c>
      <c r="C33" s="47">
        <f t="shared" si="1"/>
        <v>44800</v>
      </c>
      <c r="D33" s="49">
        <v>77.400000000000006</v>
      </c>
      <c r="E33" s="22">
        <f t="shared" si="0"/>
        <v>1.548</v>
      </c>
    </row>
    <row r="34" spans="1:5" x14ac:dyDescent="0.2">
      <c r="A34" s="20" t="s">
        <v>13</v>
      </c>
      <c r="B34" s="7" t="s">
        <v>12</v>
      </c>
      <c r="C34" s="47">
        <f t="shared" si="1"/>
        <v>44801</v>
      </c>
      <c r="D34" s="49">
        <v>72</v>
      </c>
      <c r="E34" s="22">
        <f t="shared" si="0"/>
        <v>1.44</v>
      </c>
    </row>
    <row r="35" spans="1:5" x14ac:dyDescent="0.2">
      <c r="A35" s="20" t="s">
        <v>13</v>
      </c>
      <c r="B35" s="7" t="s">
        <v>12</v>
      </c>
      <c r="C35" s="47">
        <f t="shared" si="1"/>
        <v>44802</v>
      </c>
      <c r="D35" s="49">
        <v>68.2</v>
      </c>
      <c r="E35" s="22">
        <f t="shared" si="0"/>
        <v>1.3640000000000001</v>
      </c>
    </row>
    <row r="36" spans="1:5" x14ac:dyDescent="0.2">
      <c r="A36" s="20" t="s">
        <v>13</v>
      </c>
      <c r="B36" s="7" t="s">
        <v>12</v>
      </c>
      <c r="C36" s="47">
        <f t="shared" si="1"/>
        <v>44803</v>
      </c>
      <c r="D36" s="49">
        <v>47.2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47">
        <f t="shared" si="1"/>
        <v>44804</v>
      </c>
      <c r="D37" s="49">
        <v>28.6</v>
      </c>
      <c r="E37" s="22" t="s">
        <v>17</v>
      </c>
    </row>
    <row r="38" spans="1:5" x14ac:dyDescent="0.2">
      <c r="A38" s="60" t="s">
        <v>6</v>
      </c>
      <c r="B38" s="61"/>
      <c r="C38" s="61"/>
      <c r="D38" s="68"/>
      <c r="E38" s="23">
        <f>COUNT(D7:D37)</f>
        <v>31</v>
      </c>
    </row>
    <row r="39" spans="1:5" x14ac:dyDescent="0.2">
      <c r="A39" s="60" t="s">
        <v>7</v>
      </c>
      <c r="B39" s="61"/>
      <c r="C39" s="61"/>
      <c r="D39" s="62"/>
      <c r="E39" s="23">
        <f>'M7'!E39+'M8'!E38</f>
        <v>238</v>
      </c>
    </row>
    <row r="40" spans="1:5" x14ac:dyDescent="0.2">
      <c r="A40" s="60" t="s">
        <v>8</v>
      </c>
      <c r="B40" s="61"/>
      <c r="C40" s="61"/>
      <c r="D40" s="62"/>
      <c r="E40" s="23">
        <f>COUNT(E7:E37)</f>
        <v>10</v>
      </c>
    </row>
    <row r="41" spans="1:5" x14ac:dyDescent="0.2">
      <c r="A41" s="60" t="s">
        <v>9</v>
      </c>
      <c r="B41" s="61"/>
      <c r="C41" s="61"/>
      <c r="D41" s="62"/>
      <c r="E41" s="23">
        <f>'M7'!E41+'M8'!E40</f>
        <v>18</v>
      </c>
    </row>
    <row r="42" spans="1:5" x14ac:dyDescent="0.2">
      <c r="A42" s="60" t="s">
        <v>10</v>
      </c>
      <c r="B42" s="61"/>
      <c r="C42" s="61"/>
      <c r="D42" s="62"/>
      <c r="E42" s="24">
        <f>AVERAGE(D7:D37)</f>
        <v>41.377419354838715</v>
      </c>
    </row>
    <row r="43" spans="1:5" ht="13.5" thickBot="1" x14ac:dyDescent="0.25">
      <c r="A43" s="64" t="s">
        <v>11</v>
      </c>
      <c r="B43" s="65"/>
      <c r="C43" s="65"/>
      <c r="D43" s="66"/>
      <c r="E43" s="25">
        <f>(E38/31)*100</f>
        <v>100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B7:B37" name="Range1_1"/>
    <protectedRange sqref="A7:A37" name="Range1_1_1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37" sqref="A37:D37"/>
    </sheetView>
  </sheetViews>
  <sheetFormatPr defaultRowHeight="12.75" x14ac:dyDescent="0.2"/>
  <cols>
    <col min="1" max="1" width="14.42578125" customWidth="1"/>
    <col min="2" max="2" width="11.85546875" customWidth="1"/>
    <col min="3" max="3" width="13.140625" customWidth="1"/>
    <col min="4" max="4" width="14.85546875" bestFit="1" customWidth="1"/>
    <col min="5" max="5" width="14.42578125" customWidth="1"/>
  </cols>
  <sheetData>
    <row r="1" spans="1:5" ht="12.75" customHeight="1" x14ac:dyDescent="0.2">
      <c r="A1" s="54" t="s">
        <v>16</v>
      </c>
      <c r="B1" s="55"/>
      <c r="C1" s="55"/>
      <c r="D1" s="55"/>
      <c r="E1" s="55"/>
    </row>
    <row r="2" spans="1:5" ht="13.5" thickBot="1" x14ac:dyDescent="0.25">
      <c r="A2" s="56"/>
      <c r="B2" s="55"/>
      <c r="C2" s="55"/>
      <c r="D2" s="55"/>
      <c r="E2" s="55"/>
    </row>
    <row r="3" spans="1:5" ht="25.5" x14ac:dyDescent="0.2">
      <c r="A3" s="57" t="s">
        <v>0</v>
      </c>
      <c r="B3" s="57" t="s">
        <v>1</v>
      </c>
      <c r="C3" s="57" t="s">
        <v>2</v>
      </c>
      <c r="D3" s="16" t="s">
        <v>3</v>
      </c>
      <c r="E3" s="16" t="s">
        <v>4</v>
      </c>
    </row>
    <row r="4" spans="1:5" ht="25.5" x14ac:dyDescent="0.2">
      <c r="A4" s="58"/>
      <c r="B4" s="58"/>
      <c r="C4" s="58"/>
      <c r="D4" s="34" t="s">
        <v>14</v>
      </c>
      <c r="E4" s="1" t="s">
        <v>5</v>
      </c>
    </row>
    <row r="5" spans="1:5" ht="15" thickBot="1" x14ac:dyDescent="0.25">
      <c r="A5" s="59"/>
      <c r="B5" s="59"/>
      <c r="C5" s="59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44805</v>
      </c>
      <c r="D7" s="50">
        <v>20.100000000000001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44806</v>
      </c>
      <c r="D8" s="50">
        <v>12.7</v>
      </c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6" si="1">C8+1</f>
        <v>44807</v>
      </c>
      <c r="D9" s="50">
        <v>10.5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44808</v>
      </c>
      <c r="D10" s="50">
        <v>14.6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44809</v>
      </c>
      <c r="D11" s="50">
        <v>13.3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44810</v>
      </c>
      <c r="D12" s="50">
        <v>20.2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44811</v>
      </c>
      <c r="D13" s="50">
        <v>20.100000000000001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44812</v>
      </c>
      <c r="D14" s="50">
        <v>17.3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44813</v>
      </c>
      <c r="D15" s="50">
        <v>12.2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44814</v>
      </c>
      <c r="D16" s="50">
        <v>16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44815</v>
      </c>
      <c r="D17" s="50">
        <v>12.6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44816</v>
      </c>
      <c r="D18" s="50">
        <v>16.5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44817</v>
      </c>
      <c r="D19" s="50">
        <v>13.9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44818</v>
      </c>
      <c r="D20" s="50">
        <v>26.9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44819</v>
      </c>
      <c r="D21" s="50">
        <v>34.200000000000003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44820</v>
      </c>
      <c r="D22" s="50">
        <v>26.6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44821</v>
      </c>
      <c r="D23" s="50">
        <v>14.9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44822</v>
      </c>
      <c r="D24" s="50">
        <v>14.3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44823</v>
      </c>
      <c r="D25" s="50">
        <v>19.899999999999999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44824</v>
      </c>
      <c r="D26" s="50">
        <v>14.7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44825</v>
      </c>
      <c r="D27" s="50">
        <v>12.1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44826</v>
      </c>
      <c r="D28" s="50">
        <v>12.9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44827</v>
      </c>
      <c r="D29" s="50">
        <v>10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44828</v>
      </c>
      <c r="D30" s="50">
        <v>19.8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44829</v>
      </c>
      <c r="D31" s="50">
        <v>22.7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44830</v>
      </c>
      <c r="D32" s="50">
        <v>26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44831</v>
      </c>
      <c r="D33" s="50">
        <v>24.8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44832</v>
      </c>
      <c r="D34" s="50">
        <v>23.8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44833</v>
      </c>
      <c r="D35" s="50">
        <v>22.7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44834</v>
      </c>
      <c r="D36" s="50">
        <v>23.5</v>
      </c>
      <c r="E36" s="22" t="str">
        <f t="shared" si="0"/>
        <v>-</v>
      </c>
    </row>
    <row r="37" spans="1:5" x14ac:dyDescent="0.2">
      <c r="A37" s="60" t="s">
        <v>6</v>
      </c>
      <c r="B37" s="61"/>
      <c r="C37" s="61"/>
      <c r="D37" s="68"/>
      <c r="E37" s="23">
        <f>COUNT(D7:D36)</f>
        <v>30</v>
      </c>
    </row>
    <row r="38" spans="1:5" x14ac:dyDescent="0.2">
      <c r="A38" s="60" t="s">
        <v>7</v>
      </c>
      <c r="B38" s="61"/>
      <c r="C38" s="61"/>
      <c r="D38" s="62"/>
      <c r="E38" s="23">
        <f>'M8'!E39+'M9'!E37</f>
        <v>268</v>
      </c>
    </row>
    <row r="39" spans="1:5" x14ac:dyDescent="0.2">
      <c r="A39" s="60" t="s">
        <v>8</v>
      </c>
      <c r="B39" s="61"/>
      <c r="C39" s="61"/>
      <c r="D39" s="62"/>
      <c r="E39" s="23">
        <f>COUNT(E7:E36)</f>
        <v>0</v>
      </c>
    </row>
    <row r="40" spans="1:5" x14ac:dyDescent="0.2">
      <c r="A40" s="60" t="s">
        <v>9</v>
      </c>
      <c r="B40" s="61"/>
      <c r="C40" s="61"/>
      <c r="D40" s="62"/>
      <c r="E40" s="23">
        <f>'M8'!E41+'M9'!E39</f>
        <v>18</v>
      </c>
    </row>
    <row r="41" spans="1:5" x14ac:dyDescent="0.2">
      <c r="A41" s="60" t="s">
        <v>10</v>
      </c>
      <c r="B41" s="61"/>
      <c r="C41" s="61"/>
      <c r="D41" s="62"/>
      <c r="E41" s="24">
        <f>AVERAGE(D7:D36)</f>
        <v>18.326666666666668</v>
      </c>
    </row>
    <row r="42" spans="1:5" ht="13.5" thickBot="1" x14ac:dyDescent="0.25">
      <c r="A42" s="64" t="s">
        <v>11</v>
      </c>
      <c r="B42" s="65"/>
      <c r="C42" s="65"/>
      <c r="D42" s="66"/>
      <c r="E42" s="25">
        <f>(E37/31)*100</f>
        <v>96.774193548387103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B7:B36" name="Range1_1"/>
    <protectedRange sqref="A7:A36" name="Range1_1_2"/>
  </protectedRanges>
  <mergeCells count="11">
    <mergeCell ref="A37:D37"/>
    <mergeCell ref="A1:E1"/>
    <mergeCell ref="A2:E2"/>
    <mergeCell ref="A3:A5"/>
    <mergeCell ref="B3:B5"/>
    <mergeCell ref="C3:C5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2016-05-26T13:07:55Z</cp:lastPrinted>
  <dcterms:created xsi:type="dcterms:W3CDTF">2009-02-18T08:33:41Z</dcterms:created>
  <dcterms:modified xsi:type="dcterms:W3CDTF">2023-01-19T08:56:49Z</dcterms:modified>
</cp:coreProperties>
</file>